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75" windowWidth="18195" windowHeight="7695"/>
  </bookViews>
  <sheets>
    <sheet name="Fördeln. ärenden" sheetId="6" r:id="rId1"/>
    <sheet name="Antal vårdval per vårdcentral" sheetId="5" r:id="rId2"/>
    <sheet name="Antal ärenden in per mottagn." sheetId="3" r:id="rId3"/>
    <sheet name="Piloter" sheetId="4" r:id="rId4"/>
  </sheets>
  <calcPr calcId="145621"/>
</workbook>
</file>

<file path=xl/calcChain.xml><?xml version="1.0" encoding="utf-8"?>
<calcChain xmlns="http://schemas.openxmlformats.org/spreadsheetml/2006/main">
  <c r="F255" i="3" l="1"/>
  <c r="F254" i="3"/>
  <c r="F253" i="3"/>
  <c r="F246" i="3"/>
  <c r="H255" i="3"/>
  <c r="H254" i="3"/>
  <c r="H253" i="3"/>
  <c r="J236" i="3"/>
  <c r="J237" i="3"/>
  <c r="J238" i="3"/>
  <c r="J239" i="3"/>
  <c r="J240" i="3"/>
  <c r="J241" i="3"/>
  <c r="J242" i="3"/>
  <c r="J244" i="3"/>
  <c r="J245" i="3"/>
  <c r="J246" i="3"/>
  <c r="J247" i="3"/>
  <c r="J248" i="3"/>
  <c r="J249" i="3"/>
  <c r="J250" i="3"/>
  <c r="J302" i="3"/>
  <c r="J301" i="3"/>
  <c r="J298" i="3"/>
  <c r="J297" i="3"/>
  <c r="J294" i="3"/>
  <c r="J292" i="3"/>
  <c r="J289" i="3"/>
  <c r="J284" i="3"/>
  <c r="J283" i="3"/>
  <c r="J282" i="3"/>
  <c r="J279" i="3"/>
  <c r="J278" i="3"/>
  <c r="J277" i="3"/>
  <c r="J276" i="3"/>
  <c r="J255" i="3"/>
  <c r="J254" i="3"/>
  <c r="J253" i="3"/>
  <c r="H279" i="3"/>
  <c r="F279" i="3"/>
  <c r="D279" i="3" l="1"/>
  <c r="C279" i="3"/>
  <c r="B279" i="3"/>
  <c r="D273" i="3"/>
  <c r="D267" i="3"/>
  <c r="D261" i="3"/>
  <c r="D255" i="3"/>
  <c r="C255" i="3"/>
  <c r="B255" i="3"/>
  <c r="I17" i="3" l="1"/>
  <c r="G19" i="3"/>
  <c r="G18" i="3"/>
  <c r="G17" i="3"/>
  <c r="I221" i="3" l="1"/>
  <c r="G221" i="3"/>
  <c r="I218" i="3"/>
  <c r="G218" i="3"/>
  <c r="I138" i="3"/>
  <c r="G138" i="3"/>
  <c r="E88" i="3"/>
  <c r="F88" i="3"/>
  <c r="G88" i="3"/>
  <c r="H88" i="3"/>
  <c r="I88" i="3"/>
  <c r="J88" i="3"/>
  <c r="I65" i="3"/>
  <c r="G65" i="3"/>
  <c r="G63" i="3"/>
  <c r="I63" i="3"/>
  <c r="H246" i="3" l="1"/>
  <c r="B290" i="3" l="1"/>
  <c r="D290" i="3"/>
  <c r="C290" i="3"/>
  <c r="H23" i="6" l="1"/>
  <c r="H22" i="6"/>
  <c r="H21" i="6"/>
  <c r="H20" i="6"/>
  <c r="H19" i="6"/>
  <c r="H18" i="6"/>
  <c r="H17" i="6"/>
  <c r="H16" i="6"/>
  <c r="H15" i="6"/>
  <c r="H14" i="6"/>
  <c r="H13" i="6"/>
  <c r="H12" i="6"/>
  <c r="H11" i="6"/>
  <c r="H10" i="6"/>
  <c r="H9" i="6"/>
  <c r="H8" i="6"/>
  <c r="H7" i="6"/>
  <c r="H5" i="6"/>
  <c r="H3" i="6"/>
  <c r="G23" i="6"/>
  <c r="G22" i="6"/>
  <c r="G21" i="6"/>
  <c r="G20" i="6"/>
  <c r="G19" i="6"/>
  <c r="G18" i="6"/>
  <c r="G17" i="6"/>
  <c r="G16" i="6"/>
  <c r="G15" i="6"/>
  <c r="G14" i="6"/>
  <c r="G13" i="6"/>
  <c r="G12" i="6"/>
  <c r="G11" i="6"/>
  <c r="G10" i="6"/>
  <c r="G9" i="6"/>
  <c r="G8" i="6"/>
  <c r="G7" i="6"/>
  <c r="G5" i="6"/>
  <c r="G3" i="6"/>
  <c r="F23" i="6"/>
  <c r="F22" i="6"/>
  <c r="F21" i="6"/>
  <c r="F20" i="6"/>
  <c r="F19" i="6"/>
  <c r="F18" i="6"/>
  <c r="F17" i="6"/>
  <c r="F16" i="6"/>
  <c r="F15" i="6"/>
  <c r="F14" i="6"/>
  <c r="F13" i="6"/>
  <c r="F12" i="6"/>
  <c r="F11" i="6"/>
  <c r="F10" i="6"/>
  <c r="F9" i="6"/>
  <c r="F8" i="6"/>
  <c r="F7" i="6"/>
  <c r="F5" i="6"/>
  <c r="F3" i="6" l="1"/>
  <c r="E3" i="5" l="1"/>
  <c r="F283" i="3"/>
  <c r="D284" i="3"/>
  <c r="C284" i="3"/>
  <c r="B284" i="3"/>
  <c r="B285" i="3" s="1"/>
  <c r="E284" i="3" l="1"/>
  <c r="H284" i="3"/>
  <c r="C285" i="3"/>
  <c r="I284" i="3"/>
  <c r="G284" i="3"/>
  <c r="D285" i="3"/>
  <c r="F284" i="3"/>
  <c r="E282" i="3"/>
  <c r="I282" i="3"/>
  <c r="H282" i="3"/>
  <c r="H283" i="3"/>
  <c r="G282" i="3"/>
  <c r="F282" i="3"/>
  <c r="I283" i="3" l="1"/>
  <c r="H277" i="3"/>
  <c r="G283" i="3"/>
  <c r="F278" i="3"/>
  <c r="E283" i="3"/>
  <c r="C64" i="4" l="1"/>
  <c r="D64" i="4"/>
  <c r="J308" i="3"/>
  <c r="J307" i="3"/>
  <c r="F289" i="3"/>
  <c r="F277" i="3"/>
  <c r="E289" i="3"/>
  <c r="F6" i="6" l="1"/>
  <c r="G6" i="6"/>
  <c r="H6" i="6"/>
  <c r="I3" i="5" l="1"/>
  <c r="J3" i="5"/>
  <c r="E4" i="5"/>
  <c r="I4" i="5"/>
  <c r="J4" i="5"/>
  <c r="E5" i="5"/>
  <c r="I5" i="5"/>
  <c r="J5" i="5"/>
  <c r="E6" i="5"/>
  <c r="I6" i="5"/>
  <c r="J6" i="5"/>
  <c r="E7" i="5"/>
  <c r="I7" i="5"/>
  <c r="J7" i="5"/>
  <c r="E8" i="5"/>
  <c r="I8" i="5"/>
  <c r="J8" i="5"/>
  <c r="E9" i="5"/>
  <c r="I9" i="5"/>
  <c r="J9" i="5"/>
  <c r="E10" i="5"/>
  <c r="I10" i="5"/>
  <c r="J10" i="5"/>
  <c r="E11" i="5"/>
  <c r="I11" i="5"/>
  <c r="J11" i="5"/>
  <c r="E12" i="5"/>
  <c r="I12" i="5"/>
  <c r="J12" i="5"/>
  <c r="E13" i="5"/>
  <c r="I13" i="5"/>
  <c r="J13" i="5"/>
  <c r="E14" i="5"/>
  <c r="I14" i="5"/>
  <c r="J14" i="5"/>
  <c r="E15" i="5"/>
  <c r="I15" i="5"/>
  <c r="J15" i="5"/>
  <c r="E16" i="5"/>
  <c r="I16" i="5"/>
  <c r="J16" i="5"/>
  <c r="E17" i="5"/>
  <c r="I17" i="5"/>
  <c r="J17" i="5"/>
  <c r="E18" i="5"/>
  <c r="I18" i="5"/>
  <c r="E19" i="5"/>
  <c r="I19" i="5"/>
  <c r="J19" i="5"/>
  <c r="E20" i="5"/>
  <c r="I20" i="5"/>
  <c r="J20" i="5"/>
  <c r="E21" i="5"/>
  <c r="I21" i="5"/>
  <c r="J21" i="5"/>
  <c r="E22" i="5"/>
  <c r="J22" i="5"/>
  <c r="E23" i="5"/>
  <c r="I23" i="5"/>
  <c r="J23" i="5"/>
  <c r="E24" i="5"/>
  <c r="I24" i="5"/>
  <c r="J24" i="5"/>
  <c r="E25" i="5"/>
  <c r="I25" i="5"/>
  <c r="J25" i="5"/>
  <c r="E26" i="5"/>
  <c r="I26" i="5"/>
  <c r="J26" i="5"/>
  <c r="E27" i="5"/>
  <c r="I27" i="5"/>
  <c r="J27" i="5"/>
  <c r="E28" i="5"/>
  <c r="I28" i="5"/>
  <c r="J28" i="5"/>
  <c r="E29" i="5"/>
  <c r="I29" i="5"/>
  <c r="J29" i="5"/>
  <c r="E30" i="5"/>
  <c r="I30" i="5"/>
  <c r="J30" i="5"/>
  <c r="E31" i="5"/>
  <c r="I31" i="5"/>
  <c r="J31" i="5"/>
  <c r="E32" i="5"/>
  <c r="I32" i="5"/>
  <c r="J32" i="5"/>
  <c r="E33" i="5"/>
  <c r="I33" i="5"/>
  <c r="J33" i="5"/>
  <c r="E34" i="5"/>
  <c r="I34" i="5"/>
  <c r="J34" i="5"/>
  <c r="E35" i="5"/>
  <c r="I35" i="5"/>
  <c r="J35" i="5"/>
  <c r="E36" i="5"/>
  <c r="I36" i="5"/>
  <c r="J36" i="5"/>
  <c r="E37" i="5"/>
  <c r="I37" i="5"/>
  <c r="J37" i="5"/>
  <c r="E38" i="5"/>
  <c r="I38" i="5"/>
  <c r="J38" i="5"/>
  <c r="E39" i="5"/>
  <c r="I39" i="5"/>
  <c r="J39" i="5"/>
  <c r="E40" i="5"/>
  <c r="I40" i="5"/>
  <c r="J40" i="5"/>
  <c r="E41" i="5"/>
  <c r="I41" i="5"/>
  <c r="J41" i="5"/>
  <c r="E42" i="5"/>
  <c r="I42" i="5"/>
  <c r="J42" i="5"/>
  <c r="E43" i="5"/>
  <c r="I43" i="5"/>
  <c r="J43" i="5"/>
  <c r="E44" i="5"/>
  <c r="I44" i="5"/>
  <c r="J44" i="5"/>
  <c r="E45" i="5"/>
  <c r="I45" i="5"/>
  <c r="J45" i="5"/>
  <c r="E46" i="5"/>
  <c r="I46" i="5"/>
  <c r="J46" i="5"/>
  <c r="E47" i="5"/>
  <c r="I47" i="5"/>
  <c r="J47" i="5"/>
  <c r="E48" i="5"/>
  <c r="I48" i="5"/>
  <c r="J48" i="5"/>
  <c r="E49" i="5"/>
  <c r="I49" i="5"/>
  <c r="J49" i="5"/>
  <c r="E50" i="5"/>
  <c r="I50" i="5"/>
  <c r="J50" i="5"/>
  <c r="C51" i="5"/>
  <c r="E51" i="5" s="1"/>
  <c r="D51" i="5"/>
  <c r="G51" i="5"/>
  <c r="H51" i="5"/>
  <c r="I51" i="5"/>
  <c r="K51" i="5"/>
  <c r="C41" i="4"/>
  <c r="E64" i="4"/>
  <c r="E62" i="4"/>
  <c r="E61" i="4"/>
  <c r="E60" i="4"/>
  <c r="E58" i="4"/>
  <c r="E57" i="4"/>
  <c r="E56" i="4"/>
  <c r="E54" i="4"/>
  <c r="E50" i="4"/>
  <c r="E49" i="4"/>
  <c r="E48" i="4"/>
  <c r="E46" i="4"/>
  <c r="E45" i="4"/>
  <c r="E44" i="4"/>
  <c r="E39" i="4"/>
  <c r="E35" i="4"/>
  <c r="E34" i="4"/>
  <c r="E33" i="4"/>
  <c r="E31" i="4"/>
  <c r="E30" i="4"/>
  <c r="E29" i="4"/>
  <c r="E27" i="4"/>
  <c r="E26" i="4"/>
  <c r="E25" i="4"/>
  <c r="E23" i="4"/>
  <c r="E22" i="4"/>
  <c r="E21" i="4"/>
  <c r="E19" i="4"/>
  <c r="E15" i="4"/>
  <c r="E14" i="4"/>
  <c r="E13" i="4"/>
  <c r="E11" i="4"/>
  <c r="E10" i="4"/>
  <c r="E9" i="4"/>
  <c r="D62" i="4"/>
  <c r="D61" i="4"/>
  <c r="D60" i="4"/>
  <c r="D58" i="4"/>
  <c r="D57" i="4"/>
  <c r="D56" i="4"/>
  <c r="D54" i="4"/>
  <c r="D53" i="4"/>
  <c r="D52" i="4"/>
  <c r="D50" i="4"/>
  <c r="D49" i="4"/>
  <c r="D48" i="4"/>
  <c r="D46" i="4"/>
  <c r="D45" i="4"/>
  <c r="D44" i="4"/>
  <c r="D39" i="4"/>
  <c r="D38" i="4"/>
  <c r="D37" i="4"/>
  <c r="D35" i="4"/>
  <c r="D34" i="4"/>
  <c r="D33" i="4"/>
  <c r="D31" i="4"/>
  <c r="D30" i="4"/>
  <c r="D29" i="4"/>
  <c r="D27" i="4"/>
  <c r="D26" i="4"/>
  <c r="D25" i="4"/>
  <c r="D23" i="4"/>
  <c r="D22" i="4"/>
  <c r="D21" i="4"/>
  <c r="D19" i="4"/>
  <c r="D18" i="4"/>
  <c r="D17" i="4"/>
  <c r="D15" i="4"/>
  <c r="D14" i="4"/>
  <c r="D13" i="4"/>
  <c r="D11" i="4"/>
  <c r="D10" i="4"/>
  <c r="D9" i="4"/>
  <c r="D7" i="4"/>
  <c r="D6" i="4"/>
  <c r="E6" i="4"/>
  <c r="E5" i="4"/>
  <c r="D5" i="4"/>
  <c r="J51" i="5" l="1"/>
  <c r="C66" i="4"/>
  <c r="J6" i="3"/>
  <c r="J4" i="3"/>
  <c r="E2" i="3"/>
  <c r="I115" i="3"/>
  <c r="I116" i="3"/>
  <c r="J164" i="3"/>
  <c r="F159" i="3"/>
  <c r="J159" i="3"/>
  <c r="J137" i="3"/>
  <c r="J135" i="3"/>
  <c r="J132" i="3"/>
  <c r="J122" i="3"/>
  <c r="J101" i="3"/>
  <c r="E76" i="3"/>
  <c r="J76" i="3"/>
  <c r="J37" i="3"/>
  <c r="F211" i="3"/>
  <c r="H211" i="3"/>
  <c r="F195" i="3"/>
  <c r="H195" i="3"/>
  <c r="H159" i="3"/>
  <c r="H145" i="3"/>
  <c r="F145" i="3"/>
  <c r="F51" i="3"/>
  <c r="H36" i="3"/>
  <c r="H35" i="3"/>
  <c r="H34" i="3"/>
  <c r="F36" i="3"/>
  <c r="F35" i="3"/>
  <c r="F34" i="3"/>
  <c r="I308" i="3" l="1"/>
  <c r="H308" i="3"/>
  <c r="G308" i="3"/>
  <c r="F308" i="3"/>
  <c r="E308" i="3"/>
  <c r="I307" i="3"/>
  <c r="H307" i="3"/>
  <c r="G307" i="3"/>
  <c r="F307" i="3"/>
  <c r="E307" i="3"/>
  <c r="H292" i="3"/>
  <c r="F292" i="3"/>
  <c r="I289" i="3"/>
  <c r="H289" i="3"/>
  <c r="G289" i="3"/>
  <c r="I272" i="3" l="1"/>
  <c r="I271" i="3"/>
  <c r="I270" i="3"/>
  <c r="I266" i="3"/>
  <c r="I265" i="3"/>
  <c r="I264" i="3"/>
  <c r="I260" i="3"/>
  <c r="I259" i="3"/>
  <c r="I258" i="3"/>
  <c r="I261" i="3" s="1"/>
  <c r="C250" i="3"/>
  <c r="C242" i="3"/>
  <c r="I267" i="3" l="1"/>
  <c r="I273" i="3"/>
  <c r="B64" i="4"/>
  <c r="B41" i="4"/>
  <c r="E236" i="3"/>
  <c r="E237" i="3"/>
  <c r="E238" i="3"/>
  <c r="E239" i="3"/>
  <c r="E240" i="3"/>
  <c r="E241" i="3"/>
  <c r="B242" i="3"/>
  <c r="E244" i="3"/>
  <c r="E245" i="3"/>
  <c r="E276" i="3"/>
  <c r="E279" i="3" s="1"/>
  <c r="E277" i="3"/>
  <c r="E278" i="3"/>
  <c r="E292" i="3"/>
  <c r="E294" i="3"/>
  <c r="E41" i="4" l="1"/>
  <c r="D41" i="4"/>
  <c r="D66" i="4" s="1"/>
  <c r="B66" i="4"/>
  <c r="E66" i="4" s="1"/>
  <c r="E242" i="3"/>
  <c r="J67" i="3"/>
  <c r="I278" i="3" l="1"/>
  <c r="I277" i="3"/>
  <c r="I276" i="3"/>
  <c r="I279" i="3" s="1"/>
  <c r="H278" i="3"/>
  <c r="H276" i="3"/>
  <c r="G278" i="3"/>
  <c r="G277" i="3"/>
  <c r="G276" i="3"/>
  <c r="G279" i="3" s="1"/>
  <c r="F276" i="3"/>
  <c r="E254" i="3"/>
  <c r="B250" i="3" l="1"/>
  <c r="F302" i="3"/>
  <c r="F301" i="3"/>
  <c r="F298" i="3"/>
  <c r="F297" i="3"/>
  <c r="F294" i="3"/>
  <c r="F249" i="3"/>
  <c r="F248" i="3"/>
  <c r="F247" i="3"/>
  <c r="F245" i="3"/>
  <c r="F244" i="3"/>
  <c r="F241" i="3"/>
  <c r="F240" i="3"/>
  <c r="F239" i="3"/>
  <c r="F237" i="3"/>
  <c r="D229" i="3"/>
  <c r="H51" i="3"/>
  <c r="G39" i="3"/>
  <c r="G38" i="3"/>
  <c r="G37" i="3"/>
  <c r="F250" i="3" l="1"/>
  <c r="F242" i="3"/>
  <c r="E253" i="3" l="1"/>
  <c r="E255" i="3" s="1"/>
  <c r="I254" i="3"/>
  <c r="I253" i="3"/>
  <c r="G254" i="3"/>
  <c r="G253" i="3"/>
  <c r="G255" i="3" s="1"/>
  <c r="I302" i="3"/>
  <c r="I301" i="3"/>
  <c r="I298" i="3"/>
  <c r="I297" i="3"/>
  <c r="I294" i="3"/>
  <c r="I292" i="3"/>
  <c r="I250" i="3"/>
  <c r="I249" i="3"/>
  <c r="I248" i="3"/>
  <c r="I247" i="3"/>
  <c r="I246" i="3"/>
  <c r="I245" i="3"/>
  <c r="I244" i="3"/>
  <c r="I242" i="3"/>
  <c r="I241" i="3"/>
  <c r="I240" i="3"/>
  <c r="I239" i="3"/>
  <c r="I238" i="3"/>
  <c r="I237" i="3"/>
  <c r="I236" i="3"/>
  <c r="H302" i="3"/>
  <c r="H301" i="3"/>
  <c r="H298" i="3"/>
  <c r="H297" i="3"/>
  <c r="H294" i="3"/>
  <c r="H250" i="3"/>
  <c r="H249" i="3"/>
  <c r="H248" i="3"/>
  <c r="H247" i="3"/>
  <c r="H245" i="3"/>
  <c r="H244" i="3"/>
  <c r="H242" i="3"/>
  <c r="H241" i="3"/>
  <c r="H240" i="3"/>
  <c r="H239" i="3"/>
  <c r="H237" i="3"/>
  <c r="H236" i="3"/>
  <c r="G302" i="3"/>
  <c r="G301" i="3"/>
  <c r="G298" i="3"/>
  <c r="G297" i="3"/>
  <c r="G294" i="3"/>
  <c r="G292" i="3"/>
  <c r="G250" i="3"/>
  <c r="G249" i="3"/>
  <c r="G248" i="3"/>
  <c r="G247" i="3"/>
  <c r="G246" i="3"/>
  <c r="G245" i="3"/>
  <c r="G244" i="3"/>
  <c r="G242" i="3"/>
  <c r="G241" i="3"/>
  <c r="G240" i="3"/>
  <c r="G239" i="3"/>
  <c r="G238" i="3"/>
  <c r="G237" i="3"/>
  <c r="G236" i="3"/>
  <c r="F236" i="3"/>
  <c r="J231" i="3"/>
  <c r="J223" i="3"/>
  <c r="H231" i="3"/>
  <c r="G231" i="3"/>
  <c r="F231" i="3"/>
  <c r="I255" i="3" l="1"/>
  <c r="G76" i="3"/>
  <c r="E302" i="3"/>
  <c r="E301" i="3"/>
  <c r="E298" i="3"/>
  <c r="E297" i="3"/>
  <c r="E250" i="3"/>
  <c r="E249" i="3"/>
  <c r="E248" i="3"/>
  <c r="E247" i="3"/>
  <c r="E246" i="3"/>
  <c r="E231" i="3"/>
  <c r="E228" i="3"/>
  <c r="E227" i="3"/>
  <c r="E226" i="3"/>
  <c r="E225" i="3"/>
  <c r="E224" i="3"/>
  <c r="E223" i="3"/>
  <c r="E222" i="3"/>
  <c r="E219" i="3"/>
  <c r="E220" i="3"/>
  <c r="E211" i="3"/>
  <c r="E217" i="3"/>
  <c r="E216" i="3"/>
  <c r="E215" i="3"/>
  <c r="E214" i="3"/>
  <c r="E213" i="3"/>
  <c r="E212" i="3"/>
  <c r="E108" i="3"/>
  <c r="E186" i="3"/>
  <c r="E210" i="3"/>
  <c r="E209" i="3"/>
  <c r="E208" i="3"/>
  <c r="E207" i="3"/>
  <c r="E206" i="3"/>
  <c r="E205" i="3"/>
  <c r="E204" i="3"/>
  <c r="E203" i="3"/>
  <c r="E202" i="3"/>
  <c r="E201" i="3"/>
  <c r="E200" i="3"/>
  <c r="E199" i="3"/>
  <c r="E198" i="3"/>
  <c r="E197" i="3"/>
  <c r="E196" i="3"/>
  <c r="E195" i="3"/>
  <c r="E194" i="3"/>
  <c r="E193" i="3"/>
  <c r="E192" i="3"/>
  <c r="E191" i="3"/>
  <c r="E190" i="3"/>
  <c r="E189" i="3"/>
  <c r="E188" i="3"/>
  <c r="E187"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7" i="3"/>
  <c r="E136" i="3"/>
  <c r="E135" i="3"/>
  <c r="E134" i="3"/>
  <c r="E133" i="3"/>
  <c r="E132" i="3"/>
  <c r="E131" i="3"/>
  <c r="E130" i="3"/>
  <c r="E129" i="3"/>
  <c r="E128" i="3"/>
  <c r="E127" i="3"/>
  <c r="E126" i="3"/>
  <c r="E125" i="3"/>
  <c r="E124" i="3"/>
  <c r="E123" i="3"/>
  <c r="E122" i="3"/>
  <c r="E121" i="3"/>
  <c r="E120" i="3"/>
  <c r="E119" i="3"/>
  <c r="E118" i="3"/>
  <c r="E117" i="3"/>
  <c r="E114" i="3"/>
  <c r="E112" i="3"/>
  <c r="E111" i="3"/>
  <c r="E110" i="3"/>
  <c r="E109" i="3"/>
  <c r="E107" i="3"/>
  <c r="E106" i="3"/>
  <c r="E105" i="3"/>
  <c r="E104" i="3"/>
  <c r="E103" i="3"/>
  <c r="E102" i="3"/>
  <c r="E101" i="3"/>
  <c r="E100" i="3"/>
  <c r="E99" i="3"/>
  <c r="E98" i="3"/>
  <c r="E97" i="3"/>
  <c r="E96" i="3"/>
  <c r="E95" i="3"/>
  <c r="E94" i="3"/>
  <c r="E93" i="3"/>
  <c r="E92" i="3"/>
  <c r="E91" i="3"/>
  <c r="E90" i="3"/>
  <c r="E89" i="3"/>
  <c r="E87" i="3"/>
  <c r="E86" i="3"/>
  <c r="E85" i="3"/>
  <c r="E84" i="3"/>
  <c r="E83" i="3"/>
  <c r="E82" i="3"/>
  <c r="E81" i="3"/>
  <c r="E79" i="3"/>
  <c r="E77" i="3"/>
  <c r="E75" i="3"/>
  <c r="E74" i="3"/>
  <c r="E73" i="3"/>
  <c r="E72" i="3"/>
  <c r="E71" i="3"/>
  <c r="E70" i="3"/>
  <c r="E69" i="3"/>
  <c r="E68" i="3"/>
  <c r="E67" i="3"/>
  <c r="E66" i="3"/>
  <c r="E64" i="3"/>
  <c r="E62" i="3"/>
  <c r="E61" i="3"/>
  <c r="E60" i="3"/>
  <c r="E59" i="3"/>
  <c r="E58" i="3"/>
  <c r="E57" i="3"/>
  <c r="E56" i="3"/>
  <c r="E55" i="3"/>
  <c r="E54" i="3"/>
  <c r="E53" i="3"/>
  <c r="E52" i="3"/>
  <c r="E51" i="3"/>
  <c r="E50" i="3"/>
  <c r="E49" i="3"/>
  <c r="E48" i="3"/>
  <c r="E47" i="3"/>
  <c r="E46" i="3"/>
  <c r="E45" i="3"/>
  <c r="E44" i="3"/>
  <c r="E43" i="3"/>
  <c r="E42" i="3"/>
  <c r="E41" i="3"/>
  <c r="E40" i="3"/>
  <c r="E36" i="3"/>
  <c r="E35" i="3"/>
  <c r="E34" i="3"/>
  <c r="E33" i="3"/>
  <c r="E32" i="3"/>
  <c r="E31" i="3"/>
  <c r="E30" i="3"/>
  <c r="E29" i="3"/>
  <c r="E28" i="3"/>
  <c r="E27" i="3"/>
  <c r="E26" i="3"/>
  <c r="E25" i="3"/>
  <c r="E24" i="3"/>
  <c r="E23" i="3"/>
  <c r="E22" i="3"/>
  <c r="E21" i="3"/>
  <c r="E20" i="3"/>
  <c r="E16" i="3"/>
  <c r="E15" i="3"/>
  <c r="E14" i="3"/>
  <c r="E13" i="3"/>
  <c r="E12" i="3"/>
  <c r="E11" i="3"/>
  <c r="E10" i="3"/>
  <c r="E9" i="3"/>
  <c r="E8" i="3"/>
  <c r="E7" i="3"/>
  <c r="E6" i="3"/>
  <c r="E5" i="3"/>
  <c r="E4" i="3"/>
  <c r="E3" i="3"/>
  <c r="F228" i="3"/>
  <c r="F227" i="3"/>
  <c r="F226" i="3"/>
  <c r="F225" i="3"/>
  <c r="F224" i="3"/>
  <c r="F223" i="3"/>
  <c r="F222" i="3"/>
  <c r="F219" i="3"/>
  <c r="F220" i="3"/>
  <c r="F217" i="3"/>
  <c r="F216" i="3"/>
  <c r="F215" i="3"/>
  <c r="F214" i="3"/>
  <c r="F213" i="3"/>
  <c r="F212" i="3"/>
  <c r="F108" i="3"/>
  <c r="F186" i="3"/>
  <c r="F210" i="3"/>
  <c r="F209" i="3"/>
  <c r="F208" i="3"/>
  <c r="F207" i="3"/>
  <c r="F206" i="3"/>
  <c r="F205" i="3"/>
  <c r="F204" i="3"/>
  <c r="F203" i="3"/>
  <c r="F202" i="3"/>
  <c r="F201" i="3"/>
  <c r="F200" i="3"/>
  <c r="F199" i="3"/>
  <c r="F198" i="3"/>
  <c r="F197" i="3"/>
  <c r="F196" i="3"/>
  <c r="F194" i="3"/>
  <c r="F193" i="3"/>
  <c r="F192" i="3"/>
  <c r="F191" i="3"/>
  <c r="F190" i="3"/>
  <c r="F189" i="3"/>
  <c r="F188" i="3"/>
  <c r="F187" i="3"/>
  <c r="F185" i="3"/>
  <c r="F184" i="3"/>
  <c r="F183" i="3"/>
  <c r="F182" i="3"/>
  <c r="F181" i="3"/>
  <c r="F180" i="3"/>
  <c r="F179" i="3"/>
  <c r="F178" i="3"/>
  <c r="F177" i="3"/>
  <c r="F176" i="3"/>
  <c r="F175" i="3"/>
  <c r="F174" i="3"/>
  <c r="F173" i="3"/>
  <c r="F172" i="3"/>
  <c r="F171" i="3"/>
  <c r="F170" i="3"/>
  <c r="F169" i="3"/>
  <c r="F168" i="3"/>
  <c r="F167" i="3"/>
  <c r="F166" i="3"/>
  <c r="F165" i="3"/>
  <c r="F163" i="3"/>
  <c r="F162" i="3"/>
  <c r="F161" i="3"/>
  <c r="F160" i="3"/>
  <c r="F158" i="3"/>
  <c r="F157" i="3"/>
  <c r="F156" i="3"/>
  <c r="F155" i="3"/>
  <c r="F154" i="3"/>
  <c r="F150" i="3"/>
  <c r="F149" i="3"/>
  <c r="F148" i="3"/>
  <c r="F147" i="3"/>
  <c r="F146" i="3"/>
  <c r="F144" i="3"/>
  <c r="F143" i="3"/>
  <c r="F142" i="3"/>
  <c r="F139" i="3"/>
  <c r="F136" i="3"/>
  <c r="F134" i="3"/>
  <c r="F131" i="3"/>
  <c r="F130" i="3"/>
  <c r="F129" i="3"/>
  <c r="F128" i="3"/>
  <c r="F127" i="3"/>
  <c r="F126" i="3"/>
  <c r="F125" i="3"/>
  <c r="F124" i="3"/>
  <c r="F123" i="3"/>
  <c r="F121" i="3"/>
  <c r="F120" i="3"/>
  <c r="F119" i="3"/>
  <c r="F118" i="3"/>
  <c r="F117" i="3"/>
  <c r="F114" i="3"/>
  <c r="F112" i="3"/>
  <c r="F111" i="3"/>
  <c r="F110" i="3"/>
  <c r="F109" i="3"/>
  <c r="F107" i="3"/>
  <c r="F106" i="3"/>
  <c r="F105" i="3"/>
  <c r="F104" i="3"/>
  <c r="F103" i="3"/>
  <c r="F102" i="3"/>
  <c r="F100" i="3"/>
  <c r="F99" i="3"/>
  <c r="F98" i="3"/>
  <c r="F97" i="3"/>
  <c r="F96" i="3"/>
  <c r="F95" i="3"/>
  <c r="F94" i="3"/>
  <c r="F93" i="3"/>
  <c r="F92" i="3"/>
  <c r="F91" i="3"/>
  <c r="F90" i="3"/>
  <c r="F89" i="3"/>
  <c r="F87" i="3"/>
  <c r="F86" i="3"/>
  <c r="F85" i="3"/>
  <c r="F84" i="3"/>
  <c r="F83" i="3"/>
  <c r="F74" i="3"/>
  <c r="F73" i="3"/>
  <c r="F72" i="3"/>
  <c r="F71" i="3"/>
  <c r="F70" i="3"/>
  <c r="F69" i="3"/>
  <c r="F68" i="3"/>
  <c r="F67" i="3"/>
  <c r="F66" i="3"/>
  <c r="F64" i="3"/>
  <c r="F62" i="3"/>
  <c r="F61" i="3"/>
  <c r="F60" i="3"/>
  <c r="F59" i="3"/>
  <c r="F58" i="3"/>
  <c r="F57" i="3"/>
  <c r="F56" i="3"/>
  <c r="F55" i="3"/>
  <c r="F54" i="3"/>
  <c r="F53" i="3"/>
  <c r="F52" i="3"/>
  <c r="F50" i="3"/>
  <c r="F49" i="3"/>
  <c r="F48" i="3"/>
  <c r="F47" i="3"/>
  <c r="F46" i="3"/>
  <c r="F45" i="3"/>
  <c r="F44" i="3"/>
  <c r="F43" i="3"/>
  <c r="F42" i="3"/>
  <c r="F40" i="3"/>
  <c r="F31" i="3"/>
  <c r="F30" i="3"/>
  <c r="F29" i="3"/>
  <c r="F28" i="3"/>
  <c r="F27" i="3"/>
  <c r="F26" i="3"/>
  <c r="F25" i="3"/>
  <c r="F24" i="3"/>
  <c r="F23" i="3"/>
  <c r="F21" i="3"/>
  <c r="F20" i="3"/>
  <c r="F16" i="3"/>
  <c r="F15" i="3"/>
  <c r="F14" i="3"/>
  <c r="F13" i="3"/>
  <c r="F11" i="3"/>
  <c r="F10" i="3"/>
  <c r="F8" i="3"/>
  <c r="F7" i="3"/>
  <c r="F5" i="3"/>
  <c r="F3" i="3"/>
  <c r="F12" i="3"/>
  <c r="H3" i="3" l="1"/>
  <c r="I231" i="3"/>
  <c r="I228" i="3"/>
  <c r="I227" i="3"/>
  <c r="I226" i="3"/>
  <c r="I225" i="3"/>
  <c r="I224" i="3"/>
  <c r="I223" i="3"/>
  <c r="I222" i="3"/>
  <c r="I219" i="3"/>
  <c r="I220" i="3"/>
  <c r="I211" i="3"/>
  <c r="I217" i="3"/>
  <c r="I216" i="3"/>
  <c r="I215" i="3"/>
  <c r="I214" i="3"/>
  <c r="I213" i="3"/>
  <c r="I212" i="3"/>
  <c r="I108" i="3"/>
  <c r="I186" i="3"/>
  <c r="I210" i="3"/>
  <c r="I209" i="3"/>
  <c r="I208" i="3"/>
  <c r="I207" i="3"/>
  <c r="I206" i="3"/>
  <c r="I205" i="3"/>
  <c r="I204" i="3"/>
  <c r="I203" i="3"/>
  <c r="I202" i="3"/>
  <c r="I201" i="3"/>
  <c r="I200" i="3"/>
  <c r="I199" i="3"/>
  <c r="I198" i="3"/>
  <c r="I197" i="3"/>
  <c r="I196" i="3"/>
  <c r="I195" i="3"/>
  <c r="I194" i="3"/>
  <c r="I193" i="3"/>
  <c r="I192" i="3"/>
  <c r="I191" i="3"/>
  <c r="I190" i="3"/>
  <c r="I189" i="3"/>
  <c r="I188" i="3"/>
  <c r="I187"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7" i="3"/>
  <c r="I136" i="3"/>
  <c r="I135" i="3"/>
  <c r="I134" i="3"/>
  <c r="I133" i="3"/>
  <c r="I132" i="3"/>
  <c r="I131" i="3"/>
  <c r="I130" i="3"/>
  <c r="I129" i="3"/>
  <c r="I128" i="3"/>
  <c r="I127" i="3"/>
  <c r="I126" i="3"/>
  <c r="I125" i="3"/>
  <c r="I124" i="3"/>
  <c r="I123" i="3"/>
  <c r="I122" i="3"/>
  <c r="I121" i="3"/>
  <c r="I120" i="3"/>
  <c r="I119" i="3"/>
  <c r="I118" i="3"/>
  <c r="I117" i="3"/>
  <c r="I114" i="3"/>
  <c r="I112" i="3"/>
  <c r="I111" i="3"/>
  <c r="I110" i="3"/>
  <c r="I109" i="3"/>
  <c r="I107" i="3"/>
  <c r="I106" i="3"/>
  <c r="I105" i="3"/>
  <c r="I104" i="3"/>
  <c r="I103" i="3"/>
  <c r="I102" i="3"/>
  <c r="I101" i="3"/>
  <c r="I100" i="3"/>
  <c r="I99" i="3"/>
  <c r="I98" i="3"/>
  <c r="I97" i="3"/>
  <c r="I96" i="3"/>
  <c r="I95" i="3"/>
  <c r="I94" i="3"/>
  <c r="I93" i="3"/>
  <c r="I92" i="3"/>
  <c r="I91" i="3"/>
  <c r="I90" i="3"/>
  <c r="I89" i="3"/>
  <c r="I87" i="3"/>
  <c r="I86" i="3"/>
  <c r="I85" i="3"/>
  <c r="I84" i="3"/>
  <c r="I83" i="3"/>
  <c r="I82" i="3"/>
  <c r="I81" i="3"/>
  <c r="I80" i="3"/>
  <c r="I79" i="3"/>
  <c r="I78" i="3"/>
  <c r="I77" i="3"/>
  <c r="I76" i="3"/>
  <c r="I75" i="3"/>
  <c r="I74" i="3"/>
  <c r="I73" i="3"/>
  <c r="I72" i="3"/>
  <c r="I71" i="3"/>
  <c r="I70" i="3"/>
  <c r="I69" i="3"/>
  <c r="I68" i="3"/>
  <c r="I67" i="3"/>
  <c r="I66" i="3"/>
  <c r="I64"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6" i="3"/>
  <c r="I15" i="3"/>
  <c r="I14" i="3"/>
  <c r="I13" i="3"/>
  <c r="I12" i="3"/>
  <c r="I11" i="3"/>
  <c r="I10" i="3"/>
  <c r="I9" i="3"/>
  <c r="I8" i="3"/>
  <c r="I7" i="3"/>
  <c r="I6" i="3"/>
  <c r="I5" i="3"/>
  <c r="I4" i="3"/>
  <c r="I3" i="3"/>
  <c r="G228" i="3"/>
  <c r="G227" i="3"/>
  <c r="G226" i="3"/>
  <c r="G225" i="3"/>
  <c r="G224" i="3"/>
  <c r="G223" i="3"/>
  <c r="G222" i="3"/>
  <c r="G219" i="3"/>
  <c r="G220" i="3"/>
  <c r="G211" i="3"/>
  <c r="G217" i="3"/>
  <c r="G216" i="3"/>
  <c r="G215" i="3"/>
  <c r="G214" i="3"/>
  <c r="G213" i="3"/>
  <c r="G212" i="3"/>
  <c r="G108" i="3"/>
  <c r="G186" i="3"/>
  <c r="G210" i="3"/>
  <c r="G209" i="3"/>
  <c r="G208" i="3"/>
  <c r="G207" i="3"/>
  <c r="G206" i="3"/>
  <c r="G205" i="3"/>
  <c r="G204" i="3"/>
  <c r="G203" i="3"/>
  <c r="G202" i="3"/>
  <c r="G201" i="3"/>
  <c r="G200" i="3"/>
  <c r="G199" i="3"/>
  <c r="G198" i="3"/>
  <c r="G197" i="3"/>
  <c r="G196" i="3"/>
  <c r="G195" i="3"/>
  <c r="G194" i="3"/>
  <c r="G193" i="3"/>
  <c r="G192" i="3"/>
  <c r="G191" i="3"/>
  <c r="G190" i="3"/>
  <c r="G189" i="3"/>
  <c r="G188" i="3"/>
  <c r="G187"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7" i="3"/>
  <c r="G136" i="3"/>
  <c r="G135" i="3"/>
  <c r="G134" i="3"/>
  <c r="G133" i="3"/>
  <c r="G132" i="3"/>
  <c r="G131" i="3"/>
  <c r="G130" i="3"/>
  <c r="G129" i="3"/>
  <c r="G128" i="3"/>
  <c r="G127" i="3"/>
  <c r="G126" i="3"/>
  <c r="G125" i="3"/>
  <c r="G124" i="3"/>
  <c r="G123" i="3"/>
  <c r="G122" i="3"/>
  <c r="G121" i="3"/>
  <c r="G120" i="3"/>
  <c r="G119" i="3"/>
  <c r="G118" i="3"/>
  <c r="G117" i="3"/>
  <c r="G114" i="3"/>
  <c r="G112" i="3"/>
  <c r="G111" i="3"/>
  <c r="G110" i="3"/>
  <c r="G109" i="3"/>
  <c r="G107" i="3"/>
  <c r="G106" i="3"/>
  <c r="G105" i="3"/>
  <c r="G104" i="3"/>
  <c r="G103" i="3"/>
  <c r="G102" i="3"/>
  <c r="G101" i="3"/>
  <c r="G100" i="3"/>
  <c r="G99" i="3"/>
  <c r="G98" i="3"/>
  <c r="G97" i="3"/>
  <c r="G96" i="3"/>
  <c r="G95" i="3"/>
  <c r="G94" i="3"/>
  <c r="G93" i="3"/>
  <c r="G92" i="3"/>
  <c r="G91" i="3"/>
  <c r="G90" i="3"/>
  <c r="G89" i="3"/>
  <c r="G87" i="3"/>
  <c r="G86" i="3"/>
  <c r="G85" i="3"/>
  <c r="G84" i="3"/>
  <c r="G83" i="3"/>
  <c r="G82" i="3"/>
  <c r="G81" i="3"/>
  <c r="G80" i="3"/>
  <c r="G79" i="3"/>
  <c r="G78" i="3"/>
  <c r="G77" i="3"/>
  <c r="G75" i="3"/>
  <c r="G74" i="3"/>
  <c r="G73" i="3"/>
  <c r="G72" i="3"/>
  <c r="G71" i="3"/>
  <c r="G70" i="3"/>
  <c r="G69" i="3"/>
  <c r="G68" i="3"/>
  <c r="G67" i="3"/>
  <c r="G66" i="3"/>
  <c r="G64" i="3"/>
  <c r="G62" i="3"/>
  <c r="G61" i="3"/>
  <c r="G60" i="3"/>
  <c r="G59" i="3"/>
  <c r="G58" i="3"/>
  <c r="G57" i="3"/>
  <c r="G56" i="3"/>
  <c r="G55" i="3"/>
  <c r="G54" i="3"/>
  <c r="G53" i="3"/>
  <c r="G52" i="3"/>
  <c r="G51" i="3"/>
  <c r="G50" i="3"/>
  <c r="G49" i="3"/>
  <c r="G48" i="3"/>
  <c r="G47" i="3"/>
  <c r="G46" i="3"/>
  <c r="G45" i="3"/>
  <c r="G44" i="3"/>
  <c r="G43" i="3"/>
  <c r="G42" i="3"/>
  <c r="G41" i="3"/>
  <c r="G40" i="3"/>
  <c r="G36" i="3"/>
  <c r="G35" i="3"/>
  <c r="G34" i="3"/>
  <c r="G33" i="3"/>
  <c r="G32" i="3"/>
  <c r="G31" i="3"/>
  <c r="G30" i="3"/>
  <c r="G29" i="3"/>
  <c r="G28" i="3"/>
  <c r="G27" i="3"/>
  <c r="G26" i="3"/>
  <c r="G25" i="3"/>
  <c r="G24" i="3"/>
  <c r="G23" i="3"/>
  <c r="G22" i="3"/>
  <c r="G21" i="3"/>
  <c r="G20" i="3"/>
  <c r="G16" i="3"/>
  <c r="G15" i="3"/>
  <c r="G14" i="3"/>
  <c r="G13" i="3"/>
  <c r="G12" i="3"/>
  <c r="G11" i="3"/>
  <c r="G10" i="3"/>
  <c r="G9" i="3"/>
  <c r="G8" i="3"/>
  <c r="G7" i="3"/>
  <c r="G6" i="3"/>
  <c r="G5" i="3"/>
  <c r="G4" i="3"/>
  <c r="G3" i="3"/>
  <c r="J228" i="3" l="1"/>
  <c r="J227" i="3"/>
  <c r="J226" i="3"/>
  <c r="J225" i="3"/>
  <c r="J224" i="3"/>
  <c r="J222" i="3"/>
  <c r="J219" i="3"/>
  <c r="J220" i="3"/>
  <c r="J211" i="3"/>
  <c r="J217" i="3"/>
  <c r="J216" i="3"/>
  <c r="J215" i="3"/>
  <c r="J214" i="3"/>
  <c r="J213" i="3"/>
  <c r="J212" i="3"/>
  <c r="J108" i="3"/>
  <c r="J186" i="3"/>
  <c r="J210" i="3"/>
  <c r="J209" i="3"/>
  <c r="J208" i="3"/>
  <c r="J207" i="3"/>
  <c r="J206" i="3"/>
  <c r="J205" i="3"/>
  <c r="J204" i="3"/>
  <c r="J203" i="3"/>
  <c r="J202" i="3"/>
  <c r="J201" i="3"/>
  <c r="J200" i="3"/>
  <c r="J199" i="3"/>
  <c r="J198" i="3"/>
  <c r="J197" i="3"/>
  <c r="J196" i="3"/>
  <c r="J195" i="3"/>
  <c r="J194" i="3"/>
  <c r="J193" i="3"/>
  <c r="J192" i="3"/>
  <c r="J191" i="3"/>
  <c r="J190" i="3"/>
  <c r="J189" i="3"/>
  <c r="J188" i="3"/>
  <c r="J187" i="3"/>
  <c r="J184" i="3"/>
  <c r="J183" i="3"/>
  <c r="J182" i="3"/>
  <c r="J180" i="3"/>
  <c r="J179" i="3"/>
  <c r="J178" i="3"/>
  <c r="J177" i="3"/>
  <c r="J176" i="3"/>
  <c r="J175" i="3"/>
  <c r="J174" i="3"/>
  <c r="J173" i="3"/>
  <c r="J172" i="3"/>
  <c r="J171" i="3"/>
  <c r="J170" i="3"/>
  <c r="J169" i="3"/>
  <c r="J168" i="3"/>
  <c r="J167" i="3"/>
  <c r="J166" i="3"/>
  <c r="J165" i="3"/>
  <c r="J163" i="3"/>
  <c r="J162" i="3"/>
  <c r="J161" i="3"/>
  <c r="J160" i="3"/>
  <c r="J158" i="3"/>
  <c r="J157" i="3"/>
  <c r="J156" i="3"/>
  <c r="J155" i="3"/>
  <c r="J154" i="3"/>
  <c r="J153" i="3"/>
  <c r="J152" i="3"/>
  <c r="J151" i="3"/>
  <c r="J150" i="3"/>
  <c r="J149" i="3"/>
  <c r="J148" i="3"/>
  <c r="J147" i="3"/>
  <c r="J146" i="3"/>
  <c r="J145" i="3"/>
  <c r="J144" i="3"/>
  <c r="J143" i="3"/>
  <c r="J142" i="3"/>
  <c r="J141" i="3"/>
  <c r="J140" i="3"/>
  <c r="J139" i="3"/>
  <c r="J136" i="3"/>
  <c r="J134" i="3"/>
  <c r="J133" i="3"/>
  <c r="J131" i="3"/>
  <c r="J130" i="3"/>
  <c r="J129" i="3"/>
  <c r="J128" i="3"/>
  <c r="J127" i="3"/>
  <c r="J126" i="3"/>
  <c r="J125" i="3"/>
  <c r="J124" i="3"/>
  <c r="J123" i="3"/>
  <c r="J121" i="3"/>
  <c r="J120" i="3"/>
  <c r="J119" i="3"/>
  <c r="J118" i="3"/>
  <c r="J112" i="3"/>
  <c r="J111" i="3"/>
  <c r="J110" i="3"/>
  <c r="J109" i="3"/>
  <c r="J107" i="3"/>
  <c r="J106" i="3"/>
  <c r="J105" i="3"/>
  <c r="J104" i="3"/>
  <c r="J103" i="3"/>
  <c r="J102" i="3"/>
  <c r="J100" i="3"/>
  <c r="J99" i="3"/>
  <c r="J98" i="3"/>
  <c r="J97" i="3"/>
  <c r="J96" i="3"/>
  <c r="J95" i="3"/>
  <c r="J94" i="3"/>
  <c r="J93" i="3"/>
  <c r="J92" i="3"/>
  <c r="J91" i="3"/>
  <c r="J90" i="3"/>
  <c r="J89" i="3"/>
  <c r="J87" i="3"/>
  <c r="J86" i="3"/>
  <c r="J85" i="3"/>
  <c r="J84" i="3"/>
  <c r="J83" i="3"/>
  <c r="J82" i="3"/>
  <c r="J81" i="3"/>
  <c r="J79" i="3"/>
  <c r="J75" i="3"/>
  <c r="J74" i="3"/>
  <c r="J73" i="3"/>
  <c r="J72" i="3"/>
  <c r="J71" i="3"/>
  <c r="J70" i="3"/>
  <c r="J69" i="3"/>
  <c r="J68" i="3"/>
  <c r="J66" i="3"/>
  <c r="J64" i="3"/>
  <c r="J62" i="3"/>
  <c r="J61" i="3"/>
  <c r="J60" i="3"/>
  <c r="J59" i="3"/>
  <c r="J58" i="3"/>
  <c r="J57" i="3"/>
  <c r="J56" i="3"/>
  <c r="J55" i="3"/>
  <c r="J54" i="3"/>
  <c r="J53" i="3"/>
  <c r="J52" i="3"/>
  <c r="J51" i="3"/>
  <c r="J50" i="3"/>
  <c r="J49" i="3"/>
  <c r="J48" i="3"/>
  <c r="J47" i="3"/>
  <c r="J46" i="3"/>
  <c r="J45" i="3"/>
  <c r="J44" i="3"/>
  <c r="J43" i="3"/>
  <c r="J42" i="3"/>
  <c r="J41" i="3"/>
  <c r="J36" i="3"/>
  <c r="J35" i="3"/>
  <c r="J34" i="3"/>
  <c r="J33" i="3"/>
  <c r="J32" i="3"/>
  <c r="J31" i="3"/>
  <c r="J30" i="3"/>
  <c r="J29" i="3"/>
  <c r="J28" i="3"/>
  <c r="J27" i="3"/>
  <c r="J26" i="3"/>
  <c r="J25" i="3"/>
  <c r="J24" i="3"/>
  <c r="J23" i="3"/>
  <c r="J21" i="3"/>
  <c r="J20" i="3"/>
  <c r="J16" i="3"/>
  <c r="J15" i="3"/>
  <c r="J14" i="3"/>
  <c r="J13" i="3"/>
  <c r="J12" i="3"/>
  <c r="J11" i="3"/>
  <c r="J10" i="3"/>
  <c r="J9" i="3"/>
  <c r="J8" i="3"/>
  <c r="J7" i="3"/>
  <c r="J5" i="3"/>
  <c r="J3" i="3"/>
  <c r="H228" i="3"/>
  <c r="H227" i="3"/>
  <c r="H226" i="3"/>
  <c r="H225" i="3"/>
  <c r="H224" i="3"/>
  <c r="H223" i="3"/>
  <c r="H222" i="3"/>
  <c r="H219" i="3"/>
  <c r="H220" i="3"/>
  <c r="H217" i="3"/>
  <c r="H216" i="3"/>
  <c r="H215" i="3"/>
  <c r="H214" i="3"/>
  <c r="H213" i="3"/>
  <c r="H212" i="3"/>
  <c r="H108" i="3"/>
  <c r="H186" i="3"/>
  <c r="H210" i="3"/>
  <c r="H209" i="3"/>
  <c r="H208" i="3"/>
  <c r="H207" i="3"/>
  <c r="H206" i="3"/>
  <c r="H205" i="3"/>
  <c r="H204" i="3"/>
  <c r="H203" i="3"/>
  <c r="H202" i="3"/>
  <c r="H201" i="3"/>
  <c r="H200" i="3"/>
  <c r="H199" i="3"/>
  <c r="H198" i="3"/>
  <c r="H197" i="3"/>
  <c r="H196" i="3"/>
  <c r="H194" i="3"/>
  <c r="H193" i="3"/>
  <c r="H192" i="3"/>
  <c r="H191" i="3"/>
  <c r="H190" i="3"/>
  <c r="H189" i="3"/>
  <c r="H188" i="3"/>
  <c r="H187" i="3"/>
  <c r="H185" i="3"/>
  <c r="H184" i="3"/>
  <c r="H183" i="3"/>
  <c r="H182" i="3"/>
  <c r="H181" i="3"/>
  <c r="H180" i="3"/>
  <c r="H179" i="3"/>
  <c r="H178" i="3"/>
  <c r="H177" i="3"/>
  <c r="H176" i="3"/>
  <c r="H175" i="3"/>
  <c r="H174" i="3"/>
  <c r="H173" i="3"/>
  <c r="H172" i="3"/>
  <c r="H171" i="3"/>
  <c r="H170" i="3"/>
  <c r="H169" i="3"/>
  <c r="H168" i="3"/>
  <c r="H167" i="3"/>
  <c r="H166" i="3"/>
  <c r="H165" i="3"/>
  <c r="H163" i="3"/>
  <c r="H162" i="3"/>
  <c r="H161" i="3"/>
  <c r="H160" i="3"/>
  <c r="H158" i="3"/>
  <c r="H157" i="3"/>
  <c r="H156" i="3"/>
  <c r="H155" i="3"/>
  <c r="H154" i="3"/>
  <c r="H150" i="3"/>
  <c r="H149" i="3"/>
  <c r="H148" i="3"/>
  <c r="H147" i="3"/>
  <c r="H146" i="3"/>
  <c r="H144" i="3"/>
  <c r="H143" i="3"/>
  <c r="H142" i="3"/>
  <c r="H139" i="3"/>
  <c r="H136" i="3"/>
  <c r="H134" i="3"/>
  <c r="H131" i="3"/>
  <c r="H130" i="3"/>
  <c r="H129" i="3"/>
  <c r="H128" i="3"/>
  <c r="H127" i="3"/>
  <c r="H126" i="3"/>
  <c r="H125" i="3"/>
  <c r="H124" i="3"/>
  <c r="H123" i="3"/>
  <c r="H121" i="3"/>
  <c r="H120" i="3"/>
  <c r="H119" i="3"/>
  <c r="H118" i="3"/>
  <c r="H117" i="3"/>
  <c r="H114" i="3"/>
  <c r="H112" i="3"/>
  <c r="H111" i="3"/>
  <c r="H110" i="3"/>
  <c r="H109" i="3"/>
  <c r="H107" i="3"/>
  <c r="H106" i="3"/>
  <c r="H105" i="3"/>
  <c r="H104" i="3"/>
  <c r="H103" i="3"/>
  <c r="H102" i="3"/>
  <c r="H100" i="3"/>
  <c r="H99" i="3"/>
  <c r="H98" i="3"/>
  <c r="H97" i="3"/>
  <c r="H96" i="3"/>
  <c r="H95" i="3"/>
  <c r="H94" i="3"/>
  <c r="H93" i="3"/>
  <c r="H92" i="3"/>
  <c r="H91" i="3"/>
  <c r="H90" i="3"/>
  <c r="H89" i="3"/>
  <c r="H87" i="3"/>
  <c r="H86" i="3"/>
  <c r="H85" i="3"/>
  <c r="H84" i="3"/>
  <c r="H83" i="3"/>
  <c r="H77" i="3"/>
  <c r="H74" i="3"/>
  <c r="H73" i="3"/>
  <c r="H72" i="3"/>
  <c r="H71" i="3"/>
  <c r="H70" i="3"/>
  <c r="H69" i="3"/>
  <c r="H68" i="3"/>
  <c r="H67" i="3"/>
  <c r="H66" i="3"/>
  <c r="H64" i="3"/>
  <c r="H62" i="3"/>
  <c r="H61" i="3"/>
  <c r="H60" i="3"/>
  <c r="H59" i="3"/>
  <c r="H58" i="3"/>
  <c r="H57" i="3"/>
  <c r="H56" i="3"/>
  <c r="H55" i="3"/>
  <c r="H54" i="3"/>
  <c r="H53" i="3"/>
  <c r="H52" i="3"/>
  <c r="H50" i="3"/>
  <c r="H49" i="3"/>
  <c r="H48" i="3"/>
  <c r="H47" i="3"/>
  <c r="H46" i="3"/>
  <c r="H45" i="3"/>
  <c r="H44" i="3"/>
  <c r="H43" i="3"/>
  <c r="H42" i="3"/>
  <c r="H40" i="3"/>
  <c r="H31" i="3"/>
  <c r="H30" i="3"/>
  <c r="H29" i="3"/>
  <c r="H28" i="3"/>
  <c r="H27" i="3"/>
  <c r="H26" i="3"/>
  <c r="H25" i="3"/>
  <c r="H24" i="3"/>
  <c r="H23" i="3"/>
  <c r="H21" i="3"/>
  <c r="H20" i="3"/>
  <c r="H16" i="3"/>
  <c r="H15" i="3"/>
  <c r="H14" i="3"/>
  <c r="H13" i="3"/>
  <c r="H12" i="3"/>
  <c r="H11" i="3"/>
  <c r="H10" i="3"/>
  <c r="H8" i="3"/>
  <c r="H7" i="3"/>
  <c r="H5" i="3"/>
  <c r="B229" i="3"/>
  <c r="G229" i="3" l="1"/>
  <c r="H229" i="3"/>
  <c r="C229" i="3"/>
  <c r="F229" i="3" l="1"/>
  <c r="I229" i="3"/>
  <c r="J229" i="3"/>
  <c r="E229" i="3"/>
</calcChain>
</file>

<file path=xl/comments1.xml><?xml version="1.0" encoding="utf-8"?>
<comments xmlns="http://schemas.openxmlformats.org/spreadsheetml/2006/main">
  <authors>
    <author>Tavelin Charlotte RK STAB</author>
  </authors>
  <commentList>
    <comment ref="H6" authorId="0">
      <text>
        <r>
          <rPr>
            <b/>
            <sz val="9"/>
            <color indexed="81"/>
            <rFont val="Tahoma"/>
            <charset val="1"/>
          </rPr>
          <t>Tavelin Charlotte RK STAB:</t>
        </r>
        <r>
          <rPr>
            <sz val="9"/>
            <color indexed="81"/>
            <rFont val="Tahoma"/>
            <charset val="1"/>
          </rPr>
          <t xml:space="preserve">
Målet för 2016 var att antalet Förnya recept skulle öka med 50% jämfört med 2014. Målet är uppnått med 106% ökning.</t>
        </r>
      </text>
    </comment>
    <comment ref="H11" authorId="0">
      <text>
        <r>
          <rPr>
            <b/>
            <sz val="9"/>
            <color indexed="81"/>
            <rFont val="Tahoma"/>
            <family val="2"/>
          </rPr>
          <t>Tavelin Charlotte RK STAB:</t>
        </r>
        <r>
          <rPr>
            <sz val="9"/>
            <color indexed="81"/>
            <rFont val="Tahoma"/>
            <family val="2"/>
          </rPr>
          <t xml:space="preserve">
Målet är att 50% av alla aktiva vårdval 2016 ska vara digitala. Resultatet efter 12 månader är 38%. Det är 12% under målet trots att de digitala vårdvalen ökat med 62% jämfört med 2015.</t>
        </r>
      </text>
    </comment>
  </commentList>
</comments>
</file>

<file path=xl/comments2.xml><?xml version="1.0" encoding="utf-8"?>
<comments xmlns="http://schemas.openxmlformats.org/spreadsheetml/2006/main">
  <authors>
    <author>Tavelin Charlotte RK STAB</author>
    <author>Frick Martin RGS IT VS</author>
  </authors>
  <commentList>
    <comment ref="E22" authorId="0">
      <text>
        <r>
          <rPr>
            <b/>
            <sz val="9"/>
            <color indexed="81"/>
            <rFont val="Tahoma"/>
            <charset val="1"/>
          </rPr>
          <t>Tavelin Charlotte RK STAB:</t>
        </r>
        <r>
          <rPr>
            <sz val="9"/>
            <color indexed="81"/>
            <rFont val="Tahoma"/>
            <charset val="1"/>
          </rPr>
          <t xml:space="preserve">
Säröleden rad 22, 2015:
Den låga siffran 6%, beror på att här är även utomläns invånare medräknade vilka bara kan välja vi blankett idag dvs inte kan göra ett digitalt vårdval.</t>
        </r>
      </text>
    </comment>
    <comment ref="J22" authorId="1">
      <text>
        <r>
          <rPr>
            <b/>
            <sz val="9"/>
            <color indexed="81"/>
            <rFont val="Tahoma"/>
            <charset val="1"/>
          </rPr>
          <t xml:space="preserve">Frick Martin RGS IT VS:
</t>
        </r>
        <r>
          <rPr>
            <sz val="9"/>
            <color indexed="81"/>
            <rFont val="Tahoma"/>
            <family val="2"/>
          </rPr>
          <t>Säröleden 2016:</t>
        </r>
        <r>
          <rPr>
            <sz val="9"/>
            <color indexed="81"/>
            <rFont val="Tahoma"/>
            <charset val="1"/>
          </rPr>
          <t xml:space="preserve">
Här är utomlänsinvånare borträknade och siffran blir då rättvisande 28%</t>
        </r>
      </text>
    </comment>
    <comment ref="J52" authorId="0">
      <text>
        <r>
          <rPr>
            <b/>
            <sz val="9"/>
            <color indexed="81"/>
            <rFont val="Tahoma"/>
            <family val="2"/>
          </rPr>
          <t>Martin Frick RGS IT:</t>
        </r>
        <r>
          <rPr>
            <sz val="9"/>
            <color indexed="81"/>
            <rFont val="Tahoma"/>
            <family val="2"/>
          </rPr>
          <t xml:space="preserve">
Detta är resultatgenomsnitt i procent av antal vårdval via 1177 Vårdguidens e-tjänster helåret 2016.
Antal digitala vårdval har ökat från 25% till 38%, men målet på 50% har bara nåtts av 12 vårdcentraler.
Antal digtala vårdval har med 11700 digitala vårdval år 2016  ökat med 5735 jämfört med 2015.
 </t>
        </r>
      </text>
    </comment>
  </commentList>
</comments>
</file>

<file path=xl/comments3.xml><?xml version="1.0" encoding="utf-8"?>
<comments xmlns="http://schemas.openxmlformats.org/spreadsheetml/2006/main">
  <authors>
    <author>Tavelin Charlotte RK STAB</author>
  </authors>
  <commentList>
    <comment ref="A229" authorId="0">
      <text>
        <r>
          <rPr>
            <b/>
            <sz val="9"/>
            <color indexed="81"/>
            <rFont val="Tahoma"/>
            <family val="2"/>
          </rPr>
          <t>Tavelin Charlotte RK STAB:</t>
        </r>
        <r>
          <rPr>
            <sz val="9"/>
            <color indexed="81"/>
            <rFont val="Tahoma"/>
            <family val="2"/>
          </rPr>
          <t xml:space="preserve">
Ärenden i bastjänsterna såsom förnya recept, beställ tid, kontakt, frågor, råd osv dvs som vården besvarar manuellt.</t>
        </r>
      </text>
    </comment>
    <comment ref="H229" authorId="0">
      <text>
        <r>
          <rPr>
            <sz val="9"/>
            <color indexed="81"/>
            <rFont val="Tahoma"/>
            <family val="2"/>
          </rPr>
          <t xml:space="preserve">Ärenden i bastjänsterna såsom förnya recept, beställ tid, kontakt, frågor, råd osv dvs som vården besvarar manuellt.
</t>
        </r>
        <r>
          <rPr>
            <sz val="9"/>
            <color indexed="81"/>
            <rFont val="Tahoma"/>
            <family val="2"/>
          </rPr>
          <t xml:space="preserve">
</t>
        </r>
      </text>
    </comment>
  </commentList>
</comments>
</file>

<file path=xl/sharedStrings.xml><?xml version="1.0" encoding="utf-8"?>
<sst xmlns="http://schemas.openxmlformats.org/spreadsheetml/2006/main" count="473" uniqueCount="389">
  <si>
    <t>Vårdenhet</t>
  </si>
  <si>
    <t>Vårdenhetskod</t>
  </si>
  <si>
    <t xml:space="preserve">Digitalt vårdval     </t>
  </si>
  <si>
    <t>Totala antalet vårdval</t>
  </si>
  <si>
    <t>Andel vårdval via 1177</t>
  </si>
  <si>
    <t>Digitalt vårdval</t>
  </si>
  <si>
    <t>Blanketter</t>
  </si>
  <si>
    <t>Andel vårdval via 1177*</t>
  </si>
  <si>
    <t>System-tilldelade</t>
  </si>
  <si>
    <t>Amadeuskliniken Söndrum</t>
  </si>
  <si>
    <t>Grönt = uppnått målet</t>
  </si>
  <si>
    <t xml:space="preserve">Capio Citykliniken Halmstad                                                                                                                           </t>
  </si>
  <si>
    <t xml:space="preserve">Capio Familjeläkarna Skrea                                                                                                                                  </t>
  </si>
  <si>
    <t xml:space="preserve">Capio Familjeläkarna Söderbro/Glommen                                                                                                                       </t>
  </si>
  <si>
    <t xml:space="preserve">Familjeläkarna vid Torget, Laholm                                                                                                                     </t>
  </si>
  <si>
    <t xml:space="preserve">Husläkarna Kungsbacka                                                                                                                                 </t>
  </si>
  <si>
    <t xml:space="preserve">Husläkarna Vallda                                                                                                                                     </t>
  </si>
  <si>
    <t xml:space="preserve">Husläkarna Varmbadhuset Varberg                                                                                                                       </t>
  </si>
  <si>
    <t xml:space="preserve">HälsoRingen Glänninge                                                                                                                                 </t>
  </si>
  <si>
    <t xml:space="preserve">HälsoRingen Knäred                                                                                                                                    </t>
  </si>
  <si>
    <t>Lagaholmskliniken (fd Familjeläkarna Laholm)</t>
  </si>
  <si>
    <t>Laholmshälsan (fd Göran Svenssons läkmott)</t>
  </si>
  <si>
    <t xml:space="preserve">Laurentiuskliniken                                                                                                                                    </t>
  </si>
  <si>
    <t xml:space="preserve">Läjeskliniken                                                                                                                                         </t>
  </si>
  <si>
    <t xml:space="preserve">Läkargruppen Tre hjärtan                                                                                                                              </t>
  </si>
  <si>
    <t xml:space="preserve">Neptunuskliniken Hamnen/Bäckgatan                                                                                                                     </t>
  </si>
  <si>
    <t xml:space="preserve">Stenblommans Vårdcentral                                                                                                                              </t>
  </si>
  <si>
    <t>Strandängshälsan (öppnade hösten 2015)</t>
  </si>
  <si>
    <t xml:space="preserve">Säröledens Familjeläkare                                                                                                                              </t>
  </si>
  <si>
    <t xml:space="preserve">Söndrumskliniken                                                                                                                                      </t>
  </si>
  <si>
    <t xml:space="preserve">Viktoriakliniken Kungsgatan                                                                                                                           </t>
  </si>
  <si>
    <t xml:space="preserve">Vårdcentralen Andersberg                                                                                                                              </t>
  </si>
  <si>
    <t xml:space="preserve">Vårdcentralen Bäckagård                                                                                                                               </t>
  </si>
  <si>
    <t xml:space="preserve">Vårdcentralen Falkenberg                                                                                                                              </t>
  </si>
  <si>
    <t xml:space="preserve">Vårdcentralen Fjärås                                                                                                                                  </t>
  </si>
  <si>
    <t xml:space="preserve">Vårdcentralen Getinge                                                                                                                                 </t>
  </si>
  <si>
    <t xml:space="preserve">Vårdcentralen Hertig Knut                                                                                                                             </t>
  </si>
  <si>
    <t xml:space="preserve">Vårdcentralen Hyltebruk                                                                                                                               </t>
  </si>
  <si>
    <t xml:space="preserve">Vårdcentralen Håsten                                                                                                                                  </t>
  </si>
  <si>
    <t>Vårdcentralen Kolla</t>
  </si>
  <si>
    <t xml:space="preserve">Vårdcentralen Kungsbacka                                                                                                                              </t>
  </si>
  <si>
    <t xml:space="preserve">Vårdcentralen Centrum Laholm                                                                                                                                  </t>
  </si>
  <si>
    <t xml:space="preserve">Vårdcentralen Nyhem                                                                                                                                   </t>
  </si>
  <si>
    <t xml:space="preserve">Vårdcentralen Onsala                                                                                                                       </t>
  </si>
  <si>
    <t xml:space="preserve">Vårdcentralen Oskarström                                                                                                                   </t>
  </si>
  <si>
    <t xml:space="preserve">Vårdcentralen Slöinge                                                                                                                                 </t>
  </si>
  <si>
    <t xml:space="preserve">Vårdcentralen Särö                                                                                                                         </t>
  </si>
  <si>
    <t xml:space="preserve">Vårdcentralen Torup                                                                                                                                   </t>
  </si>
  <si>
    <t xml:space="preserve">Vårdcentralen Tvååker                                                                                                                                 </t>
  </si>
  <si>
    <t xml:space="preserve">Vårdcentralen Ullared                                                                                                                                 </t>
  </si>
  <si>
    <t xml:space="preserve">Vårdcentralen Vallås                                                                                                                       </t>
  </si>
  <si>
    <t xml:space="preserve">Vårdcentralen Veddige                                                                                                                                 </t>
  </si>
  <si>
    <t xml:space="preserve">Vårdcentralen Vessigebro                                                                                                                              </t>
  </si>
  <si>
    <t xml:space="preserve">Vårdcentralen Västra Vall                                                                                                         </t>
  </si>
  <si>
    <t xml:space="preserve">Vårdcentralen Åsa                                                                                                                                     </t>
  </si>
  <si>
    <t xml:space="preserve">Totalt: </t>
  </si>
  <si>
    <t>Förändring 2014 - 2015</t>
  </si>
  <si>
    <t xml:space="preserve">Antal ärenden totalt </t>
  </si>
  <si>
    <t>Av/omboka tid</t>
  </si>
  <si>
    <t>Basutbud</t>
  </si>
  <si>
    <t>Förnya recept</t>
  </si>
  <si>
    <t>B</t>
  </si>
  <si>
    <t>Beställa/boka tid</t>
  </si>
  <si>
    <t>Prov-rtgsvar</t>
  </si>
  <si>
    <t>Kontakta mig/Meddelande till mottagningen</t>
  </si>
  <si>
    <t>Frågor/Rådgivning</t>
  </si>
  <si>
    <t>Hjälp oss att bli bättre</t>
  </si>
  <si>
    <t>Egenremisser</t>
  </si>
  <si>
    <t>Har min remiss kommit fram?</t>
  </si>
  <si>
    <t>Begära intyg</t>
  </si>
  <si>
    <t>Begära journalkopior</t>
  </si>
  <si>
    <t>Vaccination inför utlandsresa</t>
  </si>
  <si>
    <t>Råd/stöd ang levnadsvanor</t>
  </si>
  <si>
    <t>Webbtidbokning - både integrerad och fristående tidbok</t>
  </si>
  <si>
    <t>Journalspärr</t>
  </si>
  <si>
    <t>Klamydiatest</t>
  </si>
  <si>
    <t>Antal ärenden in per mottagning, mål +20%</t>
  </si>
  <si>
    <t>Affekta Psykiatrimottagning</t>
  </si>
  <si>
    <t>Affektiva mottagningen Halmstad</t>
  </si>
  <si>
    <t>AK-mottagningen, Medicin Varberg</t>
  </si>
  <si>
    <t>Allergimottagning för barn och ungdomar Kungsbacka</t>
  </si>
  <si>
    <t>Amadeus Fyllinge</t>
  </si>
  <si>
    <t>Amadeus Söndrum</t>
  </si>
  <si>
    <t>Ansökan om färdtjänst- startade i juni 2015</t>
  </si>
  <si>
    <t>Audionommottagningen Falkenberg</t>
  </si>
  <si>
    <t>Audionommottagningen Halmstad</t>
  </si>
  <si>
    <t>Audionommottagningen Kungsbacka</t>
  </si>
  <si>
    <t>Audionommottagningen Varberg</t>
  </si>
  <si>
    <t>Barn- och ungdomsmott Varberg</t>
  </si>
  <si>
    <t>Barn- och ungdomsmottagningen Kungsbacka</t>
  </si>
  <si>
    <t>BUP Falkenberg</t>
  </si>
  <si>
    <t>BUP Halmstad</t>
  </si>
  <si>
    <t>BUP Hylte</t>
  </si>
  <si>
    <t>BUP Kungsbacka</t>
  </si>
  <si>
    <t>BUP Laholm</t>
  </si>
  <si>
    <t>BUP Varberg</t>
  </si>
  <si>
    <t xml:space="preserve">BUP-linjen </t>
  </si>
  <si>
    <t xml:space="preserve">Capio Citykliniken </t>
  </si>
  <si>
    <t>Capio Familjeläkarna Skrea</t>
  </si>
  <si>
    <t>Capio Familjeläkarna Söderbro/Glommen</t>
  </si>
  <si>
    <t>Capio Husläkarna Kungsbacka</t>
  </si>
  <si>
    <t>Capio husläkarna Vallda</t>
  </si>
  <si>
    <t>Capio Psykiatri Varberg</t>
  </si>
  <si>
    <t>Capio TILMA Halmstad</t>
  </si>
  <si>
    <t>Capio Tilma Varberg</t>
  </si>
  <si>
    <t>Diabetesmottagningen, Medicin Varberg</t>
  </si>
  <si>
    <t>Dietistmottagningen HS Halmstad</t>
  </si>
  <si>
    <t>Dietistmottagningen HS Kungsbacka</t>
  </si>
  <si>
    <t>Dietistmottagningen HS Varberg</t>
  </si>
  <si>
    <t>Distriktssköterskemottagningen Unnaryd</t>
  </si>
  <si>
    <t>Familjeläkarna vid torget, Laholm</t>
  </si>
  <si>
    <t>Folktandvården Breared</t>
  </si>
  <si>
    <t>Folktandvården Bua</t>
  </si>
  <si>
    <t>Folktandvården City Halmstad</t>
  </si>
  <si>
    <t>Folktandvården Falkenberg</t>
  </si>
  <si>
    <t>Folktandvården Fjärås</t>
  </si>
  <si>
    <t>Folktandvården Getinge</t>
  </si>
  <si>
    <t>Folktandvården Hyltebruk</t>
  </si>
  <si>
    <t>Folktandvården Knäred</t>
  </si>
  <si>
    <t>Folktandvården Kolla (Öppnade i nov 2014)</t>
  </si>
  <si>
    <t>Folktandvården Laholm</t>
  </si>
  <si>
    <t>Folktandvården Nyhem</t>
  </si>
  <si>
    <t>Folktandvården Oskarström</t>
  </si>
  <si>
    <t>Folktandvården Söndrum</t>
  </si>
  <si>
    <t>Folktandvården Tvååker</t>
  </si>
  <si>
    <t>Folktandvården Ullared</t>
  </si>
  <si>
    <t xml:space="preserve">Folktandvården Vallås </t>
  </si>
  <si>
    <t>Folktandvården Veddige</t>
  </si>
  <si>
    <t>Folktandvården Vessigebro</t>
  </si>
  <si>
    <t>Folktandvården Västra Vall</t>
  </si>
  <si>
    <t>Folktandvården Åsa</t>
  </si>
  <si>
    <t>Glutenintolerans- ansökan</t>
  </si>
  <si>
    <t xml:space="preserve">Gynekologisk cellprovtagning Frågor </t>
  </si>
  <si>
    <t>Gynmott Halmstad</t>
  </si>
  <si>
    <t>Gynmott Kungsbacka</t>
  </si>
  <si>
    <t>Gynmott Varberg</t>
  </si>
  <si>
    <t>Habiliteringen Falkenberg</t>
  </si>
  <si>
    <t>Habiliteringen Kungsbacka</t>
  </si>
  <si>
    <t>Habiliteringen Varberg</t>
  </si>
  <si>
    <t>Habilliteringen Halmstad</t>
  </si>
  <si>
    <t>Hematologimottagningen, Medicin Halmstad</t>
  </si>
  <si>
    <t>Hematologimottagningen, Medicin Varberg</t>
  </si>
  <si>
    <t>Hjälpmedelscentrum Falkenberg</t>
  </si>
  <si>
    <t>Hjälpmedelscentrum Halmstad</t>
  </si>
  <si>
    <t>Hjälpmedelscentrum Kungsbacka</t>
  </si>
  <si>
    <t>Hjärtmottagningen , Medicin Varberg</t>
  </si>
  <si>
    <t>Hudmottagningen Halmstad</t>
  </si>
  <si>
    <t>Hudmottagningen Varberg</t>
  </si>
  <si>
    <t>Husläkarna Varmbadhuset Varberg</t>
  </si>
  <si>
    <t>Hälsa &amp; Rehabilitering Falkenberg</t>
  </si>
  <si>
    <t>Hälsa &amp; Rehabilitering Kungsbacka</t>
  </si>
  <si>
    <t>HälsoRingen Glänninge</t>
  </si>
  <si>
    <t>Hälsoringen Knäred</t>
  </si>
  <si>
    <t>Hörselteamet Halmstad</t>
  </si>
  <si>
    <t>Infektionsmottagningen Halmstad</t>
  </si>
  <si>
    <t>Journalspärrservice</t>
  </si>
  <si>
    <t>Klinisk fysiologi/Hjärtmottagningen Halmstad</t>
  </si>
  <si>
    <t>Klinisk studieenhet, Medicin Halmstad</t>
  </si>
  <si>
    <t>Kvinnohälsovården Falkenberg/Ullared</t>
  </si>
  <si>
    <t>Kvinnohälsovården Halmstad</t>
  </si>
  <si>
    <t>Kvinnohälsovården Hyltebruk</t>
  </si>
  <si>
    <t>Kvinnohälsovården Kungsbacka (2016 ink särö)</t>
  </si>
  <si>
    <t>Kvinnohälsovården Laholm</t>
  </si>
  <si>
    <t>Kvinnohälsovården Varberg</t>
  </si>
  <si>
    <t>Lagaholmskliniken  (fd. Familjeläkarna Laholm)</t>
  </si>
  <si>
    <t>Laholmshälsan (fd Görans Svensson Läkarmottagning)</t>
  </si>
  <si>
    <t>Lotusgården Kungsbacka</t>
  </si>
  <si>
    <t>Lung- och allergimottagningen Halmstad</t>
  </si>
  <si>
    <t>Läjeskliniken</t>
  </si>
  <si>
    <t>Läkargruppen Tre Hjärtan</t>
  </si>
  <si>
    <t>Mag- och tarmmmottagningen, Medicin Varberg</t>
  </si>
  <si>
    <t xml:space="preserve">Mammografi Falkenberg    </t>
  </si>
  <si>
    <t xml:space="preserve">Mammografi Halmstad       </t>
  </si>
  <si>
    <t xml:space="preserve">Mammografi Kungsbacka   </t>
  </si>
  <si>
    <t xml:space="preserve">Mammografi Varberg         </t>
  </si>
  <si>
    <t>Medicinmottagningen Halmstad</t>
  </si>
  <si>
    <t>Medicinmottagningen Kungsbacka</t>
  </si>
  <si>
    <t>Medicinmottagningen Varberg</t>
  </si>
  <si>
    <t>Minnesmottagningen Halmstad</t>
  </si>
  <si>
    <t>Minnesmottagningen Varberg</t>
  </si>
  <si>
    <t>Mottagningen för hormonella sjukdomar, Medicin Varberg</t>
  </si>
  <si>
    <t>Mottagningen för smärtrehabilitering, Varberg</t>
  </si>
  <si>
    <t>Neptunus Bäckgatan/Hamnen</t>
  </si>
  <si>
    <t>Neurofysiologimottagningen, Medicin Varberg</t>
  </si>
  <si>
    <t>Neurologimottagningen Halmstad</t>
  </si>
  <si>
    <t>Neurologimottagningen Varberg</t>
  </si>
  <si>
    <t>Njur- och dialysmottagningen Halmstad</t>
  </si>
  <si>
    <t>Njur- och dialysmottagningen, Medicin Varberg</t>
  </si>
  <si>
    <t>Närakuten Kungsbacka</t>
  </si>
  <si>
    <t>Ortopedmottagningen Halmstad</t>
  </si>
  <si>
    <t>Ortopedmottagningen Kungsbacka</t>
  </si>
  <si>
    <t>Ortopedmottagningen Varberg</t>
  </si>
  <si>
    <t>Patientnämnden</t>
  </si>
  <si>
    <t>Psykiatrihälsan Halmstad</t>
  </si>
  <si>
    <t>Psykos- och SVKmott. Halmstad</t>
  </si>
  <si>
    <t>Qvinnolivet Kungsbacka</t>
  </si>
  <si>
    <t>Rehabkliniken Halmstad</t>
  </si>
  <si>
    <t>Rehabkliniken Kungsbacka</t>
  </si>
  <si>
    <t>Rehabkliniken Varberg</t>
  </si>
  <si>
    <t>Resurscentrum för kommunikation DaKo Halmstad</t>
  </si>
  <si>
    <t>Resurscentrum för kommunikation DaKo Varberg</t>
  </si>
  <si>
    <t>Röntgen Falkenberg</t>
  </si>
  <si>
    <t>Röntgen Halmstad</t>
  </si>
  <si>
    <t>Röntgen Kungsbacka</t>
  </si>
  <si>
    <t>Röntgen Varberg</t>
  </si>
  <si>
    <t>Specialisttandvården Halmstad</t>
  </si>
  <si>
    <t>STD-mottagningen Halmstad</t>
  </si>
  <si>
    <t>STD-mottagningen Varberg</t>
  </si>
  <si>
    <t>Stenblommans psykiatri</t>
  </si>
  <si>
    <t>Stenblommans Vårdcentral</t>
  </si>
  <si>
    <t>Strandängshälsan, Laholm (öppnade 16 nov 2015)</t>
  </si>
  <si>
    <t>Syncentralen Halmstad</t>
  </si>
  <si>
    <t>Syncentralen Kungsbacka</t>
  </si>
  <si>
    <t>Säröledens Familjeläkare</t>
  </si>
  <si>
    <t>Söndrumskliniken</t>
  </si>
  <si>
    <t>Tandregleringen Falkenberg</t>
  </si>
  <si>
    <t>Tandregleringen Halmstad</t>
  </si>
  <si>
    <t>Tandregleringen Kungsbacka</t>
  </si>
  <si>
    <t>Tandregleringen Varberg</t>
  </si>
  <si>
    <t>Tudorklinikens allmänläk.mottagning</t>
  </si>
  <si>
    <t>Undersökning av stora kroppspulsådern</t>
  </si>
  <si>
    <t>Ungdomsmottagningen Falkenberg</t>
  </si>
  <si>
    <t>Ungdomsmottagningen Halmstad</t>
  </si>
  <si>
    <t>Ungdomsmottagningen Hyltebruk</t>
  </si>
  <si>
    <t>Ungdomsmottagningen Kungsbacka</t>
  </si>
  <si>
    <t>Ungdomsmottagningen Laholm</t>
  </si>
  <si>
    <t>Ungdomsmottagningen Varberg</t>
  </si>
  <si>
    <t>Urologmottagning Halmstad</t>
  </si>
  <si>
    <t>Urologmottagning Varberg</t>
  </si>
  <si>
    <t>Urologmottagningen Kungsbacka</t>
  </si>
  <si>
    <t>Viktoriakliniken Kungsgatan</t>
  </si>
  <si>
    <t>Vuxenpsykiatriskmott Halmstad</t>
  </si>
  <si>
    <t>Vuxenpsykiatriskmott Hyltebruk</t>
  </si>
  <si>
    <t>Vuxenpsykiatriskmott Kungsbacka</t>
  </si>
  <si>
    <t>Vuxenpsykiatriskmott Laholm</t>
  </si>
  <si>
    <t>Vuxenpsykiatriskmott Varberg</t>
  </si>
  <si>
    <t>Vårdcentralen Falkenberg</t>
  </si>
  <si>
    <t>Vårdgarantiservice (öppnade nov 2014)</t>
  </si>
  <si>
    <t>Ätstöringensenheten Varberg</t>
  </si>
  <si>
    <t>Ätstörningsenheten Halmstad</t>
  </si>
  <si>
    <t>Ögonmottagningen Halmstad</t>
  </si>
  <si>
    <t>Ögonmottagningen Kungsbacka</t>
  </si>
  <si>
    <t>Ögonmottagningen Varberg</t>
  </si>
  <si>
    <t xml:space="preserve">Öron-, näs- halsmottagning Halmstad </t>
  </si>
  <si>
    <t>Öron-, näs- halsmottagning Kungsbacka</t>
  </si>
  <si>
    <t>Öron-, näs- halsmottagning Varberg</t>
  </si>
  <si>
    <t>Summa</t>
  </si>
  <si>
    <t>Antal genomförda vårdval i 1177 Vårdguidens e-tjänster</t>
  </si>
  <si>
    <t>andel av totalt genomförda vårdval (-systemval)</t>
  </si>
  <si>
    <t>Bokade vårdaktör</t>
  </si>
  <si>
    <t>Ombokade vårdaktör</t>
  </si>
  <si>
    <t>Avbokade vårdaktör</t>
  </si>
  <si>
    <t>Bokningar totalt</t>
  </si>
  <si>
    <t>Webbtidbok Mammografin</t>
  </si>
  <si>
    <t>Antal invånare</t>
  </si>
  <si>
    <t>Antal invånare med inloggning</t>
  </si>
  <si>
    <t>Antal invånare med inloggning i %</t>
  </si>
  <si>
    <t>Antal vårdgivare med behörighet</t>
  </si>
  <si>
    <t>Antal anslutna mottagningar</t>
  </si>
  <si>
    <t>Invånare</t>
  </si>
  <si>
    <t>Vårdgivare</t>
  </si>
  <si>
    <t>Inloggning med e-legitimation</t>
  </si>
  <si>
    <t>Egenbokning invånare</t>
  </si>
  <si>
    <t>Egenombokning invånare</t>
  </si>
  <si>
    <t>Egenavbokning invånare</t>
  </si>
  <si>
    <t>Digitala vårdval</t>
  </si>
  <si>
    <t>Orange= mål 2016</t>
  </si>
  <si>
    <t>Psykologverksamheten inom MVårdcentralen- och BHV</t>
  </si>
  <si>
    <t>Vårdcentralen Andersberg</t>
  </si>
  <si>
    <t>Vårdcentralen Bäckagård</t>
  </si>
  <si>
    <t>Vårdcentralen Fjärås</t>
  </si>
  <si>
    <t>Vårdcentralen Getinge</t>
  </si>
  <si>
    <t>Vårdcentralen Hertig Knut</t>
  </si>
  <si>
    <t>Vårdcentralen Hyltebruk</t>
  </si>
  <si>
    <t>Vårdcentralen Håsten</t>
  </si>
  <si>
    <t>Vårdcentralen Kungsbacka</t>
  </si>
  <si>
    <t>Vårdcentralen Laholm</t>
  </si>
  <si>
    <t>Vårdcentralen Nyhem</t>
  </si>
  <si>
    <t>Vårdcentralen Onsala</t>
  </si>
  <si>
    <t>Vårdcentralen Oskarström</t>
  </si>
  <si>
    <t>Vårdcentralen Slöinge</t>
  </si>
  <si>
    <t>Vårdcentralen Särö</t>
  </si>
  <si>
    <t>Vårdcentralen Torup</t>
  </si>
  <si>
    <t>Vårdcentralen Tvååker</t>
  </si>
  <si>
    <t>Vårdcentralen Ullared</t>
  </si>
  <si>
    <t>Vårdcentralen Vallås</t>
  </si>
  <si>
    <t>Vårdcentralen Veddige</t>
  </si>
  <si>
    <t>Vårdcentralen Vessigebro</t>
  </si>
  <si>
    <t>Vårdcentralen Åsa</t>
  </si>
  <si>
    <t>Fråga 1177 Vårdguiden (sjukvårdsrådgivningen)</t>
  </si>
  <si>
    <t>Hälsa &amp; Rehabilitering Varberg</t>
  </si>
  <si>
    <t>Kirurgimottagningen Halmstad</t>
  </si>
  <si>
    <t>Kirurgimottagningen Kungsbacka</t>
  </si>
  <si>
    <t>Kirurgimottagningen Varberg</t>
  </si>
  <si>
    <t>Barn- och ungdomsmott Halmstad inkl Falkenberg</t>
  </si>
  <si>
    <t>Laurentiuskliniken Falkenberg</t>
  </si>
  <si>
    <t>Ljusbehandlingen Falkenberg</t>
  </si>
  <si>
    <t>Vuxenpsykiatriskmott+psykos Falkenberg</t>
  </si>
  <si>
    <t>31/8
2016</t>
  </si>
  <si>
    <t>Capio Psykiatri Kungsbacka</t>
  </si>
  <si>
    <t>Capio Tilma Kungsbacka</t>
  </si>
  <si>
    <t>Kirurgi- och urologimottagningen Falkenberg</t>
  </si>
  <si>
    <t>Öron- näs- och halsmottagning Falkenberg</t>
  </si>
  <si>
    <t>Hjälpmedelscentrum Halland</t>
  </si>
  <si>
    <t>Logopedmottagningen HS Halmstad</t>
  </si>
  <si>
    <t>Logopedmottagningen HS Varberg</t>
  </si>
  <si>
    <t>Ungdomspsykiatrimottagningen Halmstad</t>
  </si>
  <si>
    <t>Utveckling I Halland</t>
  </si>
  <si>
    <t>Vårdcentralen Västra Vall/Breared</t>
  </si>
  <si>
    <t>Förändring 2015 - 2016</t>
  </si>
  <si>
    <t>Förändring 2015 - 2016 i %</t>
  </si>
  <si>
    <t>Förändring 2014 - 2016</t>
  </si>
  <si>
    <t>Förändring 2014 - 2016 i %</t>
  </si>
  <si>
    <t>Förändring 2014 - 2015 i %</t>
  </si>
  <si>
    <t>Bokningar</t>
  </si>
  <si>
    <t>Ombokningar</t>
  </si>
  <si>
    <t>Avbokningar</t>
  </si>
  <si>
    <t>Hörselteamet Kungsbacka</t>
  </si>
  <si>
    <t xml:space="preserve">Allergimottagningen, Medicin Varberg </t>
  </si>
  <si>
    <t>Bukaorta</t>
  </si>
  <si>
    <t>Inloggning med e-legitimation i %</t>
  </si>
  <si>
    <t>Hjälpmedelscentrum Varberg</t>
  </si>
  <si>
    <t>Blodcentralen Varberg (start v. 20, 2016)</t>
  </si>
  <si>
    <t>Blodcentralen Falkenberg (start v.20 2016)</t>
  </si>
  <si>
    <t>BVC Breared</t>
  </si>
  <si>
    <t>BVC Västra vall</t>
  </si>
  <si>
    <t>Distriktssköterskemottagning Breared</t>
  </si>
  <si>
    <t>Distriktssköterskemottagning Västra vall</t>
  </si>
  <si>
    <t>Läkarmottagning Breared</t>
  </si>
  <si>
    <t>Undersköterskemottagning Breared</t>
  </si>
  <si>
    <t>Undersköterskemottagning Västra vall</t>
  </si>
  <si>
    <t>Bokning</t>
  </si>
  <si>
    <t>Ombokning</t>
  </si>
  <si>
    <t>Avbokning</t>
  </si>
  <si>
    <t>Ögonmottagning Varberg</t>
  </si>
  <si>
    <t>Ögonoperation Varberg</t>
  </si>
  <si>
    <t xml:space="preserve">Operationsmottagningen; Ögon Halmstad </t>
  </si>
  <si>
    <t>Läkarmottagning Västra Vall</t>
  </si>
  <si>
    <t>Provtagning Västra Vall</t>
  </si>
  <si>
    <t>Totalt invånarärenden Breared/Västra vall</t>
  </si>
  <si>
    <t>Totalt invånarärenden ögon</t>
  </si>
  <si>
    <t>Totalt invånaränden i piloter</t>
  </si>
  <si>
    <t xml:space="preserve">Vårdcentralen Västra vall/Breared </t>
  </si>
  <si>
    <t xml:space="preserve">Ögonmottagning Halmstad </t>
  </si>
  <si>
    <t xml:space="preserve">Ögonoperation Halmstad </t>
  </si>
  <si>
    <t>Pilotmottagningar start v.16, 2016</t>
  </si>
  <si>
    <t>31/12 2015</t>
  </si>
  <si>
    <t>31/12 2016</t>
  </si>
  <si>
    <t xml:space="preserve">31/12           2014         </t>
  </si>
  <si>
    <t>31/12
2015</t>
  </si>
  <si>
    <t>31/12
2016</t>
  </si>
  <si>
    <t>Ärenden i snitt per månad</t>
  </si>
  <si>
    <t>Ärenden totalt per år</t>
  </si>
  <si>
    <t>Logopedmottagningen HS Laholm</t>
  </si>
  <si>
    <t>Logopedmottagningen HS Falkenberg</t>
  </si>
  <si>
    <t>Logopedmottagningen HS Kungsbacka</t>
  </si>
  <si>
    <t>Förändring i % 31/8 - 31/12</t>
  </si>
  <si>
    <t xml:space="preserve">Förändring 31/8 - 31/12 </t>
  </si>
  <si>
    <t xml:space="preserve">Inloggningar i Halland </t>
  </si>
  <si>
    <t xml:space="preserve">Kattegattkliniken (f.d. Viktoriakliniken Eldsberga, nytt namn 201609)                                                                                                                            </t>
  </si>
  <si>
    <t xml:space="preserve">Tudorkliniken                                                                                                               </t>
  </si>
  <si>
    <t xml:space="preserve">Amadeuskliniken Fyllinge                                                                                                                       </t>
  </si>
  <si>
    <t>Antal vårdval per vårdcentral efter kvartal 4 2016</t>
  </si>
  <si>
    <t>31/12 2014</t>
  </si>
  <si>
    <t>Visningar integrerad tidbok (ej med i uträkning)</t>
  </si>
  <si>
    <t>Förnya hälpmedel</t>
  </si>
  <si>
    <t>Förändring 2014-2016</t>
  </si>
  <si>
    <t>Förändring 2015-2016</t>
  </si>
  <si>
    <t xml:space="preserve">BB/Förlossning Halmstad </t>
  </si>
  <si>
    <t>BB/Förlossning Varberg</t>
  </si>
  <si>
    <t>Gynekologisk Cellprovtagning</t>
  </si>
  <si>
    <t xml:space="preserve">Fördelning 1 jan.-31 dec. 2014 - 2016 </t>
  </si>
  <si>
    <t>Bokningsärenden invånare</t>
  </si>
  <si>
    <t>Bokningsärenden personal</t>
  </si>
  <si>
    <t>Bokningsärenden totalt</t>
  </si>
  <si>
    <t>Bokningar webb</t>
  </si>
  <si>
    <t>Invånare i Halland (genomsnitt)</t>
  </si>
  <si>
    <t>Fotvårdsmottagningen medicin Varberg</t>
  </si>
  <si>
    <t>Föräldrastöd Halmstad</t>
  </si>
  <si>
    <t>Neurorehabiliteringen Kungsbacka</t>
  </si>
  <si>
    <t>Kattegattkliniken (fd. Viktoriaklliniken Eldsberga)</t>
  </si>
  <si>
    <t>Äldrepsykiatrimottagningen Varberg</t>
  </si>
  <si>
    <t>Ögonhuset Halmstad</t>
  </si>
  <si>
    <t>Blodcentralen Falkenberg</t>
  </si>
  <si>
    <t>Blodcentralen Halmstad</t>
  </si>
  <si>
    <t>Blodcentralen Varberg</t>
  </si>
  <si>
    <t>Blodcentralen Halmstad (start v. 20, 2016)</t>
  </si>
  <si>
    <t>Antal inloggningar Journalen via nätet av invånare i Halland sedan 25/8- 2016 då VAS anslöts</t>
  </si>
  <si>
    <t>Antal förstgångsinloggningar i Journalen via nätet sedan sedan anslutning av VAS 25/8-2016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</si>
</sst>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b/>
      <sz val="12"/>
      <color theme="1"/>
      <name val="Arial"/>
      <family val="2"/>
    </font>
    <font>
      <b/>
      <sz val="14"/>
      <color theme="1"/>
      <name val="Times New Roman"/>
      <family val="1"/>
    </font>
    <font>
      <b/>
      <sz val="10"/>
      <color theme="1"/>
      <name val="Arial"/>
      <family val="2"/>
    </font>
    <font>
      <sz val="10"/>
      <name val="Arial"/>
      <family val="2"/>
    </font>
    <font>
      <sz val="10"/>
      <color theme="1"/>
      <name val="Arial"/>
      <family val="2"/>
    </font>
    <font>
      <sz val="10"/>
      <color theme="1"/>
      <name val="Times New Roman"/>
      <family val="2"/>
    </font>
    <font>
      <b/>
      <sz val="12"/>
      <color theme="1"/>
      <name val="Calibri"/>
      <family val="2"/>
      <scheme val="minor"/>
    </font>
    <font>
      <b/>
      <sz val="12"/>
      <color theme="1"/>
      <name val="Times New Roman"/>
      <family val="1"/>
    </font>
    <font>
      <b/>
      <sz val="9"/>
      <color indexed="81"/>
      <name val="Tahoma"/>
      <family val="2"/>
    </font>
    <font>
      <sz val="9"/>
      <color indexed="81"/>
      <name val="Tahoma"/>
      <family val="2"/>
    </font>
    <font>
      <b/>
      <sz val="11"/>
      <name val="Arial"/>
      <family val="2"/>
    </font>
    <font>
      <b/>
      <sz val="12"/>
      <name val="Arial"/>
      <family val="2"/>
    </font>
    <font>
      <b/>
      <sz val="10"/>
      <name val="Arial"/>
      <family val="2"/>
    </font>
    <font>
      <b/>
      <sz val="11"/>
      <color theme="1"/>
      <name val="Calibri"/>
      <family val="2"/>
      <scheme val="minor"/>
    </font>
    <font>
      <sz val="10"/>
      <color rgb="FF000000"/>
      <name val="Arial"/>
      <family val="2"/>
    </font>
    <font>
      <i/>
      <sz val="11"/>
      <color theme="1"/>
      <name val="Calibri"/>
      <family val="2"/>
      <scheme val="minor"/>
    </font>
    <font>
      <sz val="9"/>
      <color indexed="81"/>
      <name val="Tahoma"/>
      <charset val="1"/>
    </font>
    <font>
      <b/>
      <sz val="9"/>
      <color indexed="81"/>
      <name val="Tahoma"/>
      <charset val="1"/>
    </font>
    <font>
      <sz val="10"/>
      <name val="Calibri"/>
      <family val="2"/>
    </font>
  </fonts>
  <fills count="15">
    <fill>
      <patternFill patternType="none"/>
    </fill>
    <fill>
      <patternFill patternType="gray125"/>
    </fill>
    <fill>
      <patternFill patternType="solid">
        <fgColor theme="2" tint="-9.9978637043366805E-2"/>
        <bgColor indexed="64"/>
      </patternFill>
    </fill>
    <fill>
      <patternFill patternType="solid">
        <fgColor theme="4"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4" tint="0.79998168889431442"/>
        <bgColor rgb="FFFFE598"/>
      </patternFill>
    </fill>
    <fill>
      <patternFill patternType="solid">
        <fgColor theme="0" tint="-4.9989318521683403E-2"/>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auto="1"/>
      </right>
      <top style="medium">
        <color indexed="64"/>
      </top>
      <bottom style="thin">
        <color auto="1"/>
      </bottom>
      <diagonal/>
    </border>
    <border>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cellStyleXfs>
  <cellXfs count="225">
    <xf numFmtId="0" fontId="0" fillId="0" borderId="0" xfId="0"/>
    <xf numFmtId="0" fontId="2" fillId="0" borderId="1" xfId="0" applyFont="1" applyBorder="1" applyAlignment="1">
      <alignment horizontal="left" vertical="center"/>
    </xf>
    <xf numFmtId="0" fontId="0" fillId="0" borderId="0" xfId="0" applyFill="1" applyBorder="1" applyAlignment="1">
      <alignment horizontal="center" vertical="center"/>
    </xf>
    <xf numFmtId="0" fontId="4" fillId="4" borderId="4" xfId="0" applyFont="1" applyFill="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4" borderId="6" xfId="2" applyFont="1" applyFill="1" applyBorder="1" applyAlignment="1">
      <alignment horizontal="left" vertical="center" wrapText="1"/>
    </xf>
    <xf numFmtId="0" fontId="7" fillId="0" borderId="0" xfId="0" applyFont="1" applyFill="1" applyBorder="1" applyAlignment="1">
      <alignment horizontal="center" vertical="center"/>
    </xf>
    <xf numFmtId="0" fontId="5" fillId="4" borderId="4" xfId="2" applyFont="1" applyFill="1" applyBorder="1" applyAlignment="1">
      <alignment horizontal="left" vertical="center" wrapText="1"/>
    </xf>
    <xf numFmtId="0" fontId="2" fillId="4" borderId="0" xfId="0" applyFont="1" applyFill="1" applyBorder="1" applyAlignment="1">
      <alignment horizontal="center" vertical="center"/>
    </xf>
    <xf numFmtId="0" fontId="5" fillId="6" borderId="7" xfId="2" applyFont="1" applyFill="1" applyBorder="1" applyAlignment="1">
      <alignment horizontal="left" vertical="center" wrapText="1"/>
    </xf>
    <xf numFmtId="0" fontId="0" fillId="6" borderId="0" xfId="0" applyFill="1" applyBorder="1" applyAlignment="1">
      <alignment horizontal="center" vertical="center"/>
    </xf>
    <xf numFmtId="0" fontId="5" fillId="4" borderId="7" xfId="2" applyFont="1" applyFill="1" applyBorder="1" applyAlignment="1">
      <alignment horizontal="left" vertical="center" wrapText="1"/>
    </xf>
    <xf numFmtId="0" fontId="5" fillId="6" borderId="4" xfId="2" applyFont="1" applyFill="1" applyBorder="1" applyAlignment="1">
      <alignment horizontal="left" vertical="center" wrapText="1"/>
    </xf>
    <xf numFmtId="0" fontId="0" fillId="4" borderId="0" xfId="0" applyFill="1" applyBorder="1" applyAlignment="1">
      <alignment horizontal="center" vertical="center"/>
    </xf>
    <xf numFmtId="0" fontId="5" fillId="4" borderId="9" xfId="2" applyFont="1" applyFill="1" applyBorder="1" applyAlignment="1">
      <alignment horizontal="left" vertical="center" wrapText="1"/>
    </xf>
    <xf numFmtId="0" fontId="8" fillId="0" borderId="11" xfId="0" applyFont="1" applyBorder="1" applyAlignment="1">
      <alignment horizontal="left" vertical="center"/>
    </xf>
    <xf numFmtId="0" fontId="8" fillId="0" borderId="12" xfId="0" applyFont="1" applyBorder="1" applyAlignment="1">
      <alignment horizontal="center" vertical="center"/>
    </xf>
    <xf numFmtId="0" fontId="8" fillId="0" borderId="0" xfId="0" applyFont="1"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9" fontId="9" fillId="4" borderId="0" xfId="1" applyFont="1" applyFill="1" applyBorder="1" applyAlignment="1">
      <alignment horizontal="center" vertical="center"/>
    </xf>
    <xf numFmtId="9" fontId="0" fillId="4" borderId="0" xfId="1" applyFont="1" applyFill="1" applyBorder="1" applyAlignment="1">
      <alignment horizontal="center" vertical="center"/>
    </xf>
    <xf numFmtId="9" fontId="0" fillId="0" borderId="0" xfId="1" applyFont="1" applyFill="1" applyBorder="1" applyAlignment="1">
      <alignment horizontal="center" vertical="center"/>
    </xf>
    <xf numFmtId="0" fontId="0" fillId="5" borderId="0" xfId="0" applyFill="1" applyBorder="1" applyAlignment="1">
      <alignment horizontal="center" vertical="center"/>
    </xf>
    <xf numFmtId="0" fontId="5" fillId="0" borderId="13" xfId="3" applyFont="1" applyBorder="1"/>
    <xf numFmtId="0" fontId="5" fillId="0" borderId="13" xfId="2" applyFont="1" applyBorder="1"/>
    <xf numFmtId="17" fontId="5" fillId="0" borderId="13" xfId="3" applyNumberFormat="1" applyFont="1" applyBorder="1" applyAlignment="1">
      <alignment horizontal="left"/>
    </xf>
    <xf numFmtId="0" fontId="5" fillId="8" borderId="13" xfId="3" applyFont="1" applyFill="1" applyBorder="1"/>
    <xf numFmtId="0" fontId="5" fillId="4" borderId="13" xfId="3" applyFont="1" applyFill="1" applyBorder="1"/>
    <xf numFmtId="0" fontId="5" fillId="0" borderId="13" xfId="3" applyFont="1" applyBorder="1" applyAlignment="1">
      <alignment wrapText="1"/>
    </xf>
    <xf numFmtId="0" fontId="13" fillId="0" borderId="14" xfId="2" applyFont="1" applyBorder="1" applyAlignment="1">
      <alignment horizontal="left" vertical="center"/>
    </xf>
    <xf numFmtId="0" fontId="14" fillId="0" borderId="14" xfId="2" applyFont="1" applyBorder="1" applyAlignment="1">
      <alignment horizontal="center" vertical="center" wrapText="1"/>
    </xf>
    <xf numFmtId="0" fontId="5" fillId="0" borderId="0" xfId="2" applyFont="1" applyBorder="1" applyAlignment="1">
      <alignment horizontal="left" vertical="center"/>
    </xf>
    <xf numFmtId="0" fontId="5" fillId="0" borderId="0" xfId="2" applyFont="1" applyBorder="1" applyAlignment="1">
      <alignment horizontal="center" vertical="center"/>
    </xf>
    <xf numFmtId="9" fontId="5" fillId="0" borderId="0" xfId="4" applyFont="1" applyBorder="1" applyAlignment="1">
      <alignment horizontal="center" vertical="center"/>
    </xf>
    <xf numFmtId="0" fontId="14" fillId="2" borderId="13" xfId="2" applyFont="1" applyFill="1" applyBorder="1"/>
    <xf numFmtId="0" fontId="5" fillId="2" borderId="13" xfId="2" applyFont="1" applyFill="1" applyBorder="1"/>
    <xf numFmtId="0" fontId="5" fillId="4" borderId="13" xfId="2" applyFont="1" applyFill="1" applyBorder="1"/>
    <xf numFmtId="0" fontId="14" fillId="9" borderId="13" xfId="2" applyFont="1" applyFill="1" applyBorder="1"/>
    <xf numFmtId="0" fontId="5" fillId="9" borderId="13" xfId="2" applyFont="1" applyFill="1" applyBorder="1"/>
    <xf numFmtId="0" fontId="14" fillId="10" borderId="13" xfId="2" applyFont="1" applyFill="1" applyBorder="1"/>
    <xf numFmtId="0" fontId="5" fillId="10" borderId="13" xfId="2" applyFont="1" applyFill="1" applyBorder="1"/>
    <xf numFmtId="0" fontId="14" fillId="0" borderId="13" xfId="2" applyFont="1" applyBorder="1"/>
    <xf numFmtId="0" fontId="5" fillId="4" borderId="0" xfId="2" applyFont="1" applyFill="1" applyBorder="1"/>
    <xf numFmtId="17" fontId="12" fillId="0" borderId="13" xfId="3" applyNumberFormat="1" applyFont="1" applyBorder="1" applyAlignment="1">
      <alignment horizontal="right"/>
    </xf>
    <xf numFmtId="0" fontId="14" fillId="0" borderId="13" xfId="3" applyFont="1" applyBorder="1"/>
    <xf numFmtId="0" fontId="14" fillId="0" borderId="13" xfId="2" applyFont="1" applyBorder="1" applyAlignment="1">
      <alignment horizontal="right"/>
    </xf>
    <xf numFmtId="0" fontId="15" fillId="0" borderId="0" xfId="0" applyFont="1"/>
    <xf numFmtId="0" fontId="5" fillId="11" borderId="13" xfId="3" applyFont="1" applyFill="1" applyBorder="1"/>
    <xf numFmtId="0" fontId="0" fillId="11" borderId="0" xfId="0" applyFill="1"/>
    <xf numFmtId="0" fontId="0" fillId="4" borderId="0" xfId="0" applyFill="1"/>
    <xf numFmtId="17" fontId="14" fillId="0" borderId="13" xfId="3" applyNumberFormat="1" applyFont="1" applyBorder="1" applyAlignment="1">
      <alignment horizontal="left"/>
    </xf>
    <xf numFmtId="9" fontId="14" fillId="4" borderId="13" xfId="1" applyFont="1" applyFill="1" applyBorder="1" applyAlignment="1">
      <alignment horizontal="right"/>
    </xf>
    <xf numFmtId="9" fontId="5" fillId="4" borderId="13" xfId="1" applyFont="1" applyFill="1" applyBorder="1" applyAlignment="1">
      <alignment horizontal="right"/>
    </xf>
    <xf numFmtId="16" fontId="14" fillId="0" borderId="14" xfId="2" applyNumberFormat="1" applyFont="1" applyBorder="1" applyAlignment="1">
      <alignment horizontal="center" vertical="center" wrapText="1"/>
    </xf>
    <xf numFmtId="9" fontId="14" fillId="0" borderId="14" xfId="4" applyFont="1" applyBorder="1" applyAlignment="1">
      <alignment horizontal="center" vertical="center" wrapText="1"/>
    </xf>
    <xf numFmtId="0" fontId="4" fillId="0" borderId="0" xfId="0" applyFont="1" applyAlignment="1">
      <alignment horizontal="center" vertical="center" wrapText="1"/>
    </xf>
    <xf numFmtId="17" fontId="12" fillId="4" borderId="13" xfId="3" applyNumberFormat="1" applyFont="1" applyFill="1" applyBorder="1" applyAlignment="1">
      <alignment horizontal="left"/>
    </xf>
    <xf numFmtId="0" fontId="5" fillId="2" borderId="13" xfId="2" applyFont="1" applyFill="1" applyBorder="1" applyAlignment="1">
      <alignment horizontal="right"/>
    </xf>
    <xf numFmtId="9" fontId="5" fillId="2" borderId="13" xfId="2" applyNumberFormat="1" applyFont="1" applyFill="1" applyBorder="1" applyAlignment="1">
      <alignment horizontal="right"/>
    </xf>
    <xf numFmtId="0" fontId="5" fillId="2" borderId="13" xfId="2" applyFont="1" applyFill="1" applyBorder="1" applyAlignment="1">
      <alignment horizontal="right" vertical="center"/>
    </xf>
    <xf numFmtId="9" fontId="5" fillId="2" borderId="13" xfId="4" applyFont="1" applyFill="1" applyBorder="1" applyAlignment="1">
      <alignment horizontal="right" vertical="center"/>
    </xf>
    <xf numFmtId="0" fontId="0" fillId="2" borderId="13" xfId="0" applyFill="1" applyBorder="1" applyAlignment="1">
      <alignment horizontal="right"/>
    </xf>
    <xf numFmtId="9" fontId="6" fillId="2" borderId="13" xfId="0" applyNumberFormat="1" applyFont="1" applyFill="1" applyBorder="1" applyAlignment="1">
      <alignment horizontal="right" vertical="center"/>
    </xf>
    <xf numFmtId="9" fontId="6" fillId="4" borderId="13" xfId="1" applyFont="1" applyFill="1" applyBorder="1" applyAlignment="1">
      <alignment horizontal="right" vertical="center"/>
    </xf>
    <xf numFmtId="9" fontId="5" fillId="4" borderId="13" xfId="2" applyNumberFormat="1" applyFont="1" applyFill="1" applyBorder="1" applyAlignment="1">
      <alignment horizontal="right" vertical="center"/>
    </xf>
    <xf numFmtId="9" fontId="5" fillId="0" borderId="13" xfId="4" applyFont="1" applyBorder="1" applyAlignment="1">
      <alignment horizontal="right" vertical="center"/>
    </xf>
    <xf numFmtId="9" fontId="0" fillId="0" borderId="13" xfId="0" applyNumberFormat="1" applyBorder="1" applyAlignment="1">
      <alignment horizontal="right"/>
    </xf>
    <xf numFmtId="0" fontId="5" fillId="0" borderId="13" xfId="2" applyFont="1" applyBorder="1" applyAlignment="1">
      <alignment horizontal="right"/>
    </xf>
    <xf numFmtId="0" fontId="5" fillId="4" borderId="13" xfId="2" applyFont="1" applyFill="1" applyBorder="1" applyAlignment="1">
      <alignment horizontal="right"/>
    </xf>
    <xf numFmtId="0" fontId="5" fillId="4" borderId="13" xfId="2" applyFont="1" applyFill="1" applyBorder="1" applyAlignment="1">
      <alignment horizontal="right" vertical="center"/>
    </xf>
    <xf numFmtId="0" fontId="0" fillId="0" borderId="13" xfId="0" applyBorder="1" applyAlignment="1">
      <alignment horizontal="right"/>
    </xf>
    <xf numFmtId="0" fontId="14" fillId="9" borderId="13" xfId="2" applyFont="1" applyFill="1" applyBorder="1" applyAlignment="1">
      <alignment horizontal="right"/>
    </xf>
    <xf numFmtId="0" fontId="5" fillId="9" borderId="13" xfId="2" applyFont="1" applyFill="1" applyBorder="1" applyAlignment="1">
      <alignment horizontal="right"/>
    </xf>
    <xf numFmtId="9" fontId="5" fillId="4" borderId="13" xfId="2" applyNumberFormat="1" applyFont="1" applyFill="1" applyBorder="1" applyAlignment="1">
      <alignment horizontal="right"/>
    </xf>
    <xf numFmtId="0" fontId="14" fillId="10" borderId="13" xfId="2" applyFont="1" applyFill="1" applyBorder="1" applyAlignment="1">
      <alignment horizontal="right"/>
    </xf>
    <xf numFmtId="0" fontId="5" fillId="10" borderId="13" xfId="2" applyFont="1" applyFill="1" applyBorder="1" applyAlignment="1">
      <alignment horizontal="right"/>
    </xf>
    <xf numFmtId="9" fontId="5" fillId="4" borderId="13" xfId="4" applyFont="1" applyFill="1" applyBorder="1" applyAlignment="1">
      <alignment horizontal="right"/>
    </xf>
    <xf numFmtId="164" fontId="5" fillId="4" borderId="13" xfId="4" applyNumberFormat="1" applyFont="1" applyFill="1" applyBorder="1" applyAlignment="1">
      <alignment horizontal="right"/>
    </xf>
    <xf numFmtId="9" fontId="5" fillId="4" borderId="13" xfId="4" applyNumberFormat="1" applyFont="1" applyFill="1" applyBorder="1" applyAlignment="1">
      <alignment horizontal="right"/>
    </xf>
    <xf numFmtId="0" fontId="5" fillId="0" borderId="13" xfId="2" applyFont="1" applyBorder="1" applyAlignment="1">
      <alignment horizontal="right" vertical="center"/>
    </xf>
    <xf numFmtId="9" fontId="5" fillId="9" borderId="13" xfId="2" applyNumberFormat="1" applyFont="1" applyFill="1" applyBorder="1" applyAlignment="1">
      <alignment horizontal="right"/>
    </xf>
    <xf numFmtId="0" fontId="5" fillId="9" borderId="13" xfId="2" applyFont="1" applyFill="1" applyBorder="1" applyAlignment="1">
      <alignment horizontal="right" vertical="center"/>
    </xf>
    <xf numFmtId="9" fontId="5" fillId="9" borderId="13" xfId="4" applyFont="1" applyFill="1" applyBorder="1" applyAlignment="1">
      <alignment horizontal="right" vertical="center"/>
    </xf>
    <xf numFmtId="0" fontId="0" fillId="9" borderId="13" xfId="0" applyFill="1" applyBorder="1" applyAlignment="1">
      <alignment horizontal="right"/>
    </xf>
    <xf numFmtId="1" fontId="5" fillId="9" borderId="13" xfId="4" applyNumberFormat="1" applyFont="1" applyFill="1" applyBorder="1" applyAlignment="1">
      <alignment horizontal="right"/>
    </xf>
    <xf numFmtId="9" fontId="5" fillId="9" borderId="13" xfId="4" applyNumberFormat="1" applyFont="1" applyFill="1" applyBorder="1" applyAlignment="1">
      <alignment horizontal="right"/>
    </xf>
    <xf numFmtId="0" fontId="5" fillId="0" borderId="13" xfId="2" applyFont="1" applyBorder="1" applyAlignment="1">
      <alignment horizontal="left" vertical="center"/>
    </xf>
    <xf numFmtId="9" fontId="5" fillId="0" borderId="13" xfId="2" applyNumberFormat="1" applyFont="1" applyBorder="1" applyAlignment="1">
      <alignment horizontal="right" vertical="center"/>
    </xf>
    <xf numFmtId="0" fontId="5" fillId="4" borderId="13" xfId="2" applyFont="1" applyFill="1" applyBorder="1" applyAlignment="1">
      <alignment horizontal="left" vertical="center"/>
    </xf>
    <xf numFmtId="9" fontId="5" fillId="4" borderId="13" xfId="4" applyFont="1" applyFill="1" applyBorder="1" applyAlignment="1">
      <alignment horizontal="right" vertical="center"/>
    </xf>
    <xf numFmtId="0" fontId="0" fillId="4" borderId="13" xfId="0" applyFill="1" applyBorder="1" applyAlignment="1">
      <alignment horizontal="right"/>
    </xf>
    <xf numFmtId="0" fontId="14" fillId="0" borderId="13" xfId="2" applyFont="1" applyBorder="1" applyAlignment="1">
      <alignment horizontal="right" vertical="center"/>
    </xf>
    <xf numFmtId="9" fontId="14" fillId="0" borderId="13" xfId="2" applyNumberFormat="1" applyFont="1" applyBorder="1" applyAlignment="1">
      <alignment horizontal="right" vertical="center"/>
    </xf>
    <xf numFmtId="9" fontId="14" fillId="0" borderId="13" xfId="4" applyFont="1" applyBorder="1" applyAlignment="1">
      <alignment horizontal="right" vertical="center"/>
    </xf>
    <xf numFmtId="1" fontId="15" fillId="0" borderId="13" xfId="0" applyNumberFormat="1" applyFont="1" applyBorder="1" applyAlignment="1">
      <alignment horizontal="right"/>
    </xf>
    <xf numFmtId="0" fontId="5" fillId="0" borderId="15" xfId="2" applyFont="1" applyBorder="1" applyAlignment="1">
      <alignment horizontal="right" vertical="center"/>
    </xf>
    <xf numFmtId="9" fontId="5" fillId="0" borderId="15" xfId="2" applyNumberFormat="1" applyFont="1" applyBorder="1" applyAlignment="1">
      <alignment horizontal="right" vertical="center"/>
    </xf>
    <xf numFmtId="9" fontId="5" fillId="0" borderId="15" xfId="4" applyFont="1" applyBorder="1" applyAlignment="1">
      <alignment horizontal="right" vertical="center"/>
    </xf>
    <xf numFmtId="0" fontId="0" fillId="0" borderId="15" xfId="0" applyBorder="1" applyAlignment="1">
      <alignment horizontal="right"/>
    </xf>
    <xf numFmtId="0" fontId="4" fillId="5" borderId="0" xfId="0" applyFont="1" applyFill="1" applyAlignment="1">
      <alignment horizontal="center" vertical="center" wrapText="1"/>
    </xf>
    <xf numFmtId="9" fontId="0" fillId="5" borderId="15" xfId="0" applyNumberFormat="1" applyFill="1" applyBorder="1" applyAlignment="1">
      <alignment horizontal="right"/>
    </xf>
    <xf numFmtId="9" fontId="0" fillId="5" borderId="13" xfId="0" applyNumberFormat="1" applyFill="1" applyBorder="1" applyAlignment="1">
      <alignment horizontal="right"/>
    </xf>
    <xf numFmtId="9" fontId="15" fillId="5" borderId="13" xfId="0" applyNumberFormat="1" applyFont="1" applyFill="1" applyBorder="1" applyAlignment="1">
      <alignment horizontal="right"/>
    </xf>
    <xf numFmtId="0" fontId="0" fillId="5" borderId="13" xfId="0" applyFill="1" applyBorder="1" applyAlignment="1">
      <alignment horizontal="right"/>
    </xf>
    <xf numFmtId="0" fontId="14" fillId="5" borderId="14" xfId="2" applyFont="1" applyFill="1" applyBorder="1" applyAlignment="1">
      <alignment horizontal="center" vertical="center" wrapText="1"/>
    </xf>
    <xf numFmtId="0" fontId="5" fillId="5" borderId="15" xfId="2" applyFont="1" applyFill="1" applyBorder="1" applyAlignment="1">
      <alignment horizontal="right" vertical="center"/>
    </xf>
    <xf numFmtId="0" fontId="5" fillId="5" borderId="13" xfId="2" applyFont="1" applyFill="1" applyBorder="1" applyAlignment="1">
      <alignment horizontal="right" vertical="center"/>
    </xf>
    <xf numFmtId="0" fontId="14" fillId="5" borderId="13" xfId="2" applyFont="1" applyFill="1" applyBorder="1" applyAlignment="1">
      <alignment horizontal="right" vertical="center"/>
    </xf>
    <xf numFmtId="0" fontId="5" fillId="5" borderId="13" xfId="2" applyFont="1" applyFill="1" applyBorder="1" applyAlignment="1">
      <alignment horizontal="right"/>
    </xf>
    <xf numFmtId="9" fontId="6" fillId="5" borderId="13" xfId="1" applyFont="1" applyFill="1" applyBorder="1" applyAlignment="1">
      <alignment horizontal="right" vertical="center"/>
    </xf>
    <xf numFmtId="0" fontId="14" fillId="5" borderId="13" xfId="2" applyFont="1" applyFill="1" applyBorder="1" applyAlignment="1">
      <alignment horizontal="right"/>
    </xf>
    <xf numFmtId="0" fontId="5" fillId="9" borderId="13" xfId="2" applyFont="1" applyFill="1" applyBorder="1" applyAlignment="1">
      <alignment horizontal="left" vertical="center"/>
    </xf>
    <xf numFmtId="9" fontId="5" fillId="9" borderId="13" xfId="2" applyNumberFormat="1" applyFont="1" applyFill="1" applyBorder="1" applyAlignment="1">
      <alignment horizontal="right" vertical="center"/>
    </xf>
    <xf numFmtId="9" fontId="0" fillId="4" borderId="13" xfId="0" applyNumberFormat="1" applyFill="1" applyBorder="1" applyAlignment="1">
      <alignment horizontal="right"/>
    </xf>
    <xf numFmtId="0" fontId="5" fillId="12" borderId="13" xfId="2" applyFont="1" applyFill="1" applyBorder="1" applyAlignment="1">
      <alignment horizontal="right"/>
    </xf>
    <xf numFmtId="0" fontId="0" fillId="12" borderId="13" xfId="0" applyFill="1" applyBorder="1" applyAlignment="1">
      <alignment horizontal="right"/>
    </xf>
    <xf numFmtId="0" fontId="5" fillId="12" borderId="13" xfId="2" applyFont="1" applyFill="1" applyBorder="1"/>
    <xf numFmtId="0" fontId="14" fillId="12" borderId="13" xfId="2" applyFont="1" applyFill="1" applyBorder="1"/>
    <xf numFmtId="0" fontId="14" fillId="12" borderId="13" xfId="2" applyFont="1" applyFill="1" applyBorder="1" applyAlignment="1">
      <alignment horizontal="right"/>
    </xf>
    <xf numFmtId="0" fontId="0" fillId="12" borderId="13" xfId="0" applyFont="1" applyFill="1" applyBorder="1" applyAlignment="1">
      <alignment horizontal="right"/>
    </xf>
    <xf numFmtId="0" fontId="15" fillId="12" borderId="13" xfId="0" applyFont="1" applyFill="1" applyBorder="1" applyAlignment="1">
      <alignment horizontal="right"/>
    </xf>
    <xf numFmtId="0" fontId="14" fillId="0" borderId="0" xfId="2" applyFont="1" applyBorder="1" applyAlignment="1">
      <alignment horizontal="center" vertical="center" wrapText="1"/>
    </xf>
    <xf numFmtId="0" fontId="14" fillId="5" borderId="0" xfId="2" applyFont="1" applyFill="1" applyBorder="1" applyAlignment="1">
      <alignment horizontal="center" vertical="center" wrapText="1"/>
    </xf>
    <xf numFmtId="0" fontId="14" fillId="0" borderId="0" xfId="2" applyFont="1" applyBorder="1" applyAlignment="1">
      <alignment horizontal="left" vertical="center"/>
    </xf>
    <xf numFmtId="0" fontId="4" fillId="4" borderId="0" xfId="0" applyFont="1" applyFill="1" applyAlignment="1">
      <alignment horizontal="center" vertical="center" wrapText="1"/>
    </xf>
    <xf numFmtId="9" fontId="0" fillId="9" borderId="13" xfId="0" applyNumberFormat="1" applyFill="1" applyBorder="1" applyAlignment="1">
      <alignment horizontal="right"/>
    </xf>
    <xf numFmtId="9" fontId="15" fillId="4" borderId="13" xfId="0" applyNumberFormat="1" applyFont="1" applyFill="1" applyBorder="1" applyAlignment="1">
      <alignment horizontal="right"/>
    </xf>
    <xf numFmtId="9" fontId="0" fillId="4" borderId="13" xfId="0" applyNumberFormat="1" applyFont="1" applyFill="1" applyBorder="1" applyAlignment="1">
      <alignment horizontal="right"/>
    </xf>
    <xf numFmtId="9" fontId="5" fillId="9" borderId="13" xfId="2" applyNumberFormat="1" applyFont="1" applyFill="1" applyBorder="1" applyAlignment="1">
      <alignment horizontal="center"/>
    </xf>
    <xf numFmtId="9" fontId="5" fillId="9" borderId="13" xfId="2" applyNumberFormat="1" applyFont="1" applyFill="1" applyBorder="1"/>
    <xf numFmtId="0" fontId="16" fillId="13" borderId="16" xfId="2" applyNumberFormat="1" applyFont="1" applyFill="1" applyBorder="1"/>
    <xf numFmtId="0" fontId="0" fillId="2" borderId="0" xfId="0" applyFill="1" applyBorder="1" applyAlignment="1">
      <alignment horizontal="center" vertical="center"/>
    </xf>
    <xf numFmtId="0" fontId="8" fillId="0" borderId="17" xfId="0" applyFont="1" applyBorder="1" applyAlignment="1">
      <alignment horizontal="center" vertical="center"/>
    </xf>
    <xf numFmtId="9" fontId="9" fillId="5" borderId="12" xfId="1" applyFont="1" applyFill="1" applyBorder="1" applyAlignment="1">
      <alignment horizontal="center" vertical="center"/>
    </xf>
    <xf numFmtId="0" fontId="8" fillId="0" borderId="11" xfId="0" applyFont="1" applyBorder="1" applyAlignment="1">
      <alignment horizontal="center" vertical="center"/>
    </xf>
    <xf numFmtId="9" fontId="8" fillId="2" borderId="12" xfId="0" applyNumberFormat="1" applyFont="1" applyFill="1" applyBorder="1" applyAlignment="1">
      <alignment horizontal="center" vertical="center"/>
    </xf>
    <xf numFmtId="9" fontId="8" fillId="0" borderId="17" xfId="0" applyNumberFormat="1" applyFont="1" applyBorder="1" applyAlignment="1">
      <alignment horizontal="center" vertical="center"/>
    </xf>
    <xf numFmtId="0" fontId="6" fillId="0" borderId="18" xfId="0" applyFont="1" applyBorder="1" applyAlignment="1">
      <alignment horizontal="center" vertical="center"/>
    </xf>
    <xf numFmtId="9" fontId="6" fillId="5" borderId="10" xfId="1" applyFont="1" applyFill="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9" fontId="6" fillId="2" borderId="10" xfId="1" applyFont="1" applyFill="1" applyBorder="1" applyAlignment="1">
      <alignment horizontal="center" vertical="center"/>
    </xf>
    <xf numFmtId="9" fontId="6" fillId="0" borderId="18" xfId="1" applyFont="1" applyBorder="1" applyAlignment="1">
      <alignment horizontal="center" vertical="center"/>
    </xf>
    <xf numFmtId="0" fontId="5" fillId="4" borderId="18" xfId="2" applyFont="1" applyFill="1" applyBorder="1" applyAlignment="1">
      <alignment horizontal="center" vertical="center" wrapText="1"/>
    </xf>
    <xf numFmtId="0" fontId="6" fillId="4" borderId="5" xfId="0" applyFont="1" applyFill="1" applyBorder="1" applyAlignment="1">
      <alignment horizontal="center" vertical="center"/>
    </xf>
    <xf numFmtId="9" fontId="6" fillId="6" borderId="0" xfId="1" applyFont="1" applyFill="1" applyBorder="1" applyAlignment="1">
      <alignment horizontal="center" vertical="center"/>
    </xf>
    <xf numFmtId="0" fontId="6" fillId="4" borderId="0" xfId="0" applyFont="1" applyFill="1" applyBorder="1" applyAlignment="1">
      <alignment horizontal="center" vertical="center"/>
    </xf>
    <xf numFmtId="0" fontId="6" fillId="4" borderId="4" xfId="0" applyFont="1" applyFill="1" applyBorder="1" applyAlignment="1">
      <alignment horizontal="center" vertical="center"/>
    </xf>
    <xf numFmtId="9" fontId="6" fillId="2" borderId="0" xfId="1" applyFont="1" applyFill="1" applyBorder="1" applyAlignment="1">
      <alignment horizontal="center" vertical="center"/>
    </xf>
    <xf numFmtId="9" fontId="6" fillId="4" borderId="5" xfId="1" applyFont="1" applyFill="1" applyBorder="1" applyAlignment="1">
      <alignment horizontal="center" vertical="center"/>
    </xf>
    <xf numFmtId="0" fontId="5" fillId="6" borderId="5" xfId="2" applyFont="1" applyFill="1" applyBorder="1" applyAlignment="1">
      <alignment horizontal="center" vertical="center" wrapText="1"/>
    </xf>
    <xf numFmtId="0" fontId="6" fillId="4" borderId="19" xfId="0" applyFont="1" applyFill="1" applyBorder="1" applyAlignment="1">
      <alignment horizontal="center" vertical="center"/>
    </xf>
    <xf numFmtId="9" fontId="6" fillId="6" borderId="8" xfId="1" applyFont="1" applyFill="1" applyBorder="1" applyAlignment="1">
      <alignment horizontal="center" vertical="center"/>
    </xf>
    <xf numFmtId="0" fontId="6" fillId="4" borderId="8" xfId="0" applyFont="1" applyFill="1" applyBorder="1" applyAlignment="1">
      <alignment horizontal="center" vertical="center"/>
    </xf>
    <xf numFmtId="0" fontId="6" fillId="4" borderId="7" xfId="0" applyFont="1" applyFill="1" applyBorder="1" applyAlignment="1">
      <alignment horizontal="center" vertical="center"/>
    </xf>
    <xf numFmtId="9" fontId="6" fillId="2" borderId="8" xfId="1" applyFont="1" applyFill="1" applyBorder="1" applyAlignment="1">
      <alignment horizontal="center" vertical="center"/>
    </xf>
    <xf numFmtId="9" fontId="6" fillId="4" borderId="19" xfId="1" applyFont="1" applyFill="1" applyBorder="1" applyAlignment="1">
      <alignment horizontal="center" vertical="center"/>
    </xf>
    <xf numFmtId="0" fontId="5" fillId="6" borderId="19" xfId="2" applyFont="1" applyFill="1" applyBorder="1" applyAlignment="1">
      <alignment horizontal="center" vertical="center" wrapText="1"/>
    </xf>
    <xf numFmtId="0" fontId="6" fillId="0" borderId="5" xfId="0" applyFont="1" applyBorder="1" applyAlignment="1">
      <alignment horizontal="center" vertical="center"/>
    </xf>
    <xf numFmtId="9" fontId="6" fillId="5" borderId="0" xfId="1" applyFont="1" applyFill="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9" fontId="6" fillId="0" borderId="5" xfId="1" applyFont="1" applyBorder="1" applyAlignment="1">
      <alignment horizontal="center" vertical="center"/>
    </xf>
    <xf numFmtId="0" fontId="5" fillId="4" borderId="5" xfId="2" applyFont="1" applyFill="1" applyBorder="1" applyAlignment="1">
      <alignment horizontal="center" vertical="center" wrapText="1"/>
    </xf>
    <xf numFmtId="0" fontId="6" fillId="0" borderId="19" xfId="0" applyFont="1" applyBorder="1" applyAlignment="1">
      <alignment horizontal="center" vertical="center"/>
    </xf>
    <xf numFmtId="9" fontId="6" fillId="5" borderId="8" xfId="1" applyFont="1" applyFill="1" applyBorder="1" applyAlignment="1">
      <alignment horizontal="center" vertical="center"/>
    </xf>
    <xf numFmtId="0" fontId="6" fillId="0" borderId="7" xfId="0" applyFont="1" applyBorder="1" applyAlignment="1">
      <alignment horizontal="center" vertical="center"/>
    </xf>
    <xf numFmtId="9" fontId="6" fillId="0" borderId="19" xfId="1" applyFont="1" applyBorder="1" applyAlignment="1">
      <alignment horizontal="center" vertical="center"/>
    </xf>
    <xf numFmtId="0" fontId="5" fillId="4" borderId="19" xfId="2" applyFont="1" applyFill="1" applyBorder="1" applyAlignment="1">
      <alignment horizontal="center" vertical="center" wrapText="1"/>
    </xf>
    <xf numFmtId="9" fontId="6" fillId="6" borderId="5" xfId="1" applyFont="1" applyFill="1" applyBorder="1" applyAlignment="1">
      <alignment horizontal="center" vertical="center"/>
    </xf>
    <xf numFmtId="9" fontId="6" fillId="6" borderId="19" xfId="1" applyFont="1" applyFill="1" applyBorder="1" applyAlignment="1">
      <alignment horizontal="center" vertical="center"/>
    </xf>
    <xf numFmtId="9" fontId="6" fillId="7" borderId="0" xfId="1" applyFont="1" applyFill="1" applyBorder="1" applyAlignment="1">
      <alignment horizontal="center" vertical="center"/>
    </xf>
    <xf numFmtId="0" fontId="5" fillId="4" borderId="20" xfId="2"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4" borderId="5" xfId="0" applyFont="1" applyFill="1" applyBorder="1" applyAlignment="1">
      <alignment horizontal="center" vertical="center" wrapText="1"/>
    </xf>
    <xf numFmtId="0" fontId="3" fillId="2" borderId="3" xfId="0" applyFont="1" applyFill="1" applyBorder="1" applyAlignment="1">
      <alignment horizontal="center" vertical="center"/>
    </xf>
    <xf numFmtId="0" fontId="0" fillId="0" borderId="2" xfId="0" applyBorder="1" applyAlignment="1">
      <alignment horizontal="center" vertical="center"/>
    </xf>
    <xf numFmtId="0" fontId="6" fillId="0" borderId="0" xfId="0" applyFont="1" applyAlignment="1">
      <alignment horizontal="right"/>
    </xf>
    <xf numFmtId="3" fontId="0" fillId="0" borderId="0" xfId="0" applyNumberFormat="1"/>
    <xf numFmtId="9" fontId="5" fillId="0" borderId="13" xfId="3" applyNumberFormat="1" applyFont="1" applyBorder="1"/>
    <xf numFmtId="9" fontId="5" fillId="0" borderId="13" xfId="1" applyFont="1" applyBorder="1" applyAlignment="1">
      <alignment horizontal="right"/>
    </xf>
    <xf numFmtId="0" fontId="5" fillId="0" borderId="13" xfId="2" applyFont="1" applyFill="1" applyBorder="1"/>
    <xf numFmtId="9" fontId="5" fillId="4" borderId="13" xfId="3" applyNumberFormat="1" applyFont="1" applyFill="1" applyBorder="1"/>
    <xf numFmtId="9" fontId="5" fillId="0" borderId="13" xfId="2" applyNumberFormat="1" applyFont="1" applyBorder="1"/>
    <xf numFmtId="9" fontId="5" fillId="0" borderId="0" xfId="2" applyNumberFormat="1" applyFont="1"/>
    <xf numFmtId="9" fontId="5" fillId="0" borderId="0" xfId="1" applyFont="1" applyBorder="1" applyAlignment="1">
      <alignment horizontal="right"/>
    </xf>
    <xf numFmtId="9" fontId="5" fillId="0" borderId="13" xfId="0" applyNumberFormat="1" applyFont="1" applyBorder="1" applyAlignment="1">
      <alignment horizontal="right"/>
    </xf>
    <xf numFmtId="9" fontId="14" fillId="4" borderId="13" xfId="0" applyNumberFormat="1" applyFont="1" applyFill="1" applyBorder="1" applyAlignment="1">
      <alignment horizontal="right"/>
    </xf>
    <xf numFmtId="9" fontId="14" fillId="0" borderId="13" xfId="1" applyFont="1" applyBorder="1" applyAlignment="1">
      <alignment horizontal="right"/>
    </xf>
    <xf numFmtId="0" fontId="14" fillId="0" borderId="13" xfId="3" applyFont="1" applyBorder="1" applyAlignment="1">
      <alignment horizontal="right"/>
    </xf>
    <xf numFmtId="0" fontId="14" fillId="0" borderId="13" xfId="3" applyFont="1" applyFill="1" applyBorder="1"/>
    <xf numFmtId="9" fontId="5" fillId="10" borderId="13" xfId="2" applyNumberFormat="1" applyFont="1" applyFill="1" applyBorder="1" applyAlignment="1">
      <alignment horizontal="right"/>
    </xf>
    <xf numFmtId="0" fontId="5" fillId="0" borderId="0" xfId="3" applyFont="1" applyFill="1" applyBorder="1"/>
    <xf numFmtId="0" fontId="17" fillId="0" borderId="0" xfId="0" applyFont="1"/>
    <xf numFmtId="9" fontId="14" fillId="9" borderId="13" xfId="2" applyNumberFormat="1" applyFont="1" applyFill="1" applyBorder="1" applyAlignment="1">
      <alignment horizontal="right"/>
    </xf>
    <xf numFmtId="0" fontId="14" fillId="9" borderId="13" xfId="2" applyFont="1" applyFill="1" applyBorder="1" applyAlignment="1">
      <alignment horizontal="right" vertical="center"/>
    </xf>
    <xf numFmtId="9" fontId="14" fillId="9" borderId="13" xfId="4" applyFont="1" applyFill="1" applyBorder="1" applyAlignment="1">
      <alignment horizontal="right" vertical="center"/>
    </xf>
    <xf numFmtId="0" fontId="15" fillId="9" borderId="13" xfId="0" applyFont="1" applyFill="1" applyBorder="1" applyAlignment="1">
      <alignment horizontal="right"/>
    </xf>
    <xf numFmtId="9" fontId="14" fillId="10" borderId="13" xfId="2" applyNumberFormat="1" applyFont="1" applyFill="1" applyBorder="1" applyAlignment="1">
      <alignment horizontal="right"/>
    </xf>
    <xf numFmtId="3" fontId="14" fillId="4" borderId="13" xfId="0" applyNumberFormat="1" applyFont="1" applyFill="1" applyBorder="1" applyAlignment="1">
      <alignment horizontal="right"/>
    </xf>
    <xf numFmtId="0" fontId="14" fillId="4" borderId="13" xfId="0" applyFont="1" applyFill="1" applyBorder="1" applyAlignment="1">
      <alignment horizontal="right"/>
    </xf>
    <xf numFmtId="3" fontId="5" fillId="4" borderId="13" xfId="0" applyNumberFormat="1" applyFont="1" applyFill="1" applyBorder="1" applyAlignment="1">
      <alignment horizontal="right"/>
    </xf>
    <xf numFmtId="0" fontId="5" fillId="4" borderId="13" xfId="0" applyFont="1" applyFill="1" applyBorder="1" applyAlignment="1">
      <alignment horizontal="right"/>
    </xf>
    <xf numFmtId="0" fontId="3" fillId="14" borderId="1" xfId="0" applyFont="1" applyFill="1" applyBorder="1" applyAlignment="1">
      <alignment horizontal="center" vertical="center"/>
    </xf>
    <xf numFmtId="0" fontId="3" fillId="14" borderId="3" xfId="0" applyFont="1" applyFill="1" applyBorder="1" applyAlignment="1">
      <alignment horizontal="center" vertical="center"/>
    </xf>
    <xf numFmtId="0" fontId="3" fillId="14"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5" fillId="0" borderId="13" xfId="3" applyFont="1" applyFill="1" applyBorder="1" applyAlignment="1">
      <alignment wrapText="1"/>
    </xf>
    <xf numFmtId="0" fontId="0" fillId="0" borderId="13" xfId="0" applyBorder="1"/>
    <xf numFmtId="3" fontId="9" fillId="0" borderId="13" xfId="0" applyNumberFormat="1" applyFont="1" applyBorder="1"/>
    <xf numFmtId="0" fontId="9" fillId="0" borderId="13" xfId="0" applyFont="1" applyBorder="1"/>
    <xf numFmtId="0" fontId="20" fillId="0" borderId="13" xfId="0" applyFont="1" applyBorder="1"/>
    <xf numFmtId="9" fontId="5" fillId="11" borderId="13" xfId="2" applyNumberFormat="1" applyFont="1" applyFill="1" applyBorder="1"/>
    <xf numFmtId="9" fontId="15" fillId="11" borderId="13" xfId="0" applyNumberFormat="1" applyFont="1" applyFill="1" applyBorder="1" applyAlignment="1">
      <alignment horizontal="right"/>
    </xf>
    <xf numFmtId="0" fontId="14" fillId="11" borderId="13" xfId="2" applyFont="1" applyFill="1" applyBorder="1" applyAlignment="1">
      <alignment horizontal="left" vertical="center"/>
    </xf>
    <xf numFmtId="0" fontId="6" fillId="4" borderId="13" xfId="0" applyFont="1" applyFill="1" applyBorder="1"/>
  </cellXfs>
  <cellStyles count="5">
    <cellStyle name="Normal" xfId="0" builtinId="0"/>
    <cellStyle name="Normal 2" xfId="2"/>
    <cellStyle name="Normal 3" xfId="3"/>
    <cellStyle name="Procent" xfId="1" builtinId="5"/>
    <cellStyle name="Procent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47626</xdr:colOff>
      <xdr:row>7</xdr:row>
      <xdr:rowOff>38098</xdr:rowOff>
    </xdr:from>
    <xdr:ext cx="3467100" cy="1771651"/>
    <xdr:sp macro="" textlink="">
      <xdr:nvSpPr>
        <xdr:cNvPr id="2" name="textruta 1"/>
        <xdr:cNvSpPr txBox="1"/>
      </xdr:nvSpPr>
      <xdr:spPr>
        <a:xfrm>
          <a:off x="6753226" y="1371598"/>
          <a:ext cx="3467100" cy="1771651"/>
        </a:xfrm>
        <a:prstGeom prst="rect">
          <a:avLst/>
        </a:prstGeom>
        <a:solidFill>
          <a:schemeClr val="tx2">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100"/>
            <a:t>* Målet är att 50 procent av alla</a:t>
          </a:r>
          <a:r>
            <a:rPr lang="sv-SE" sz="1100" b="1" baseline="0"/>
            <a:t> </a:t>
          </a:r>
          <a:r>
            <a:rPr lang="sv-SE" sz="1100" baseline="0"/>
            <a:t>vårdval ska ske digitalt via 1177 Vårdguidens e-tjänster. Blanketter ska undvikas. </a:t>
          </a:r>
          <a:br>
            <a:rPr lang="sv-SE" sz="1100" baseline="0"/>
          </a:br>
          <a:r>
            <a:rPr lang="sv-SE" sz="1100" baseline="0"/>
            <a:t>Systemtilldelade, dvs de som inte valt aktivt efter tre månader och därför tilldelas den vårdcentral där de bor, exkluderas vid beräkning av resultatet eftersom detta inte är aktiva val. Målsättningen bör dock vara att antalet systemtilldelade minskar väsentligt till förmån för aktiva digitala vårdval.</a:t>
          </a:r>
          <a:endParaRPr lang="sv-SE" sz="1100"/>
        </a:p>
      </xdr:txBody>
    </xdr:sp>
    <xdr:clientData/>
  </xdr:oneCellAnchor>
  <xdr:oneCellAnchor>
    <xdr:from>
      <xdr:col>4</xdr:col>
      <xdr:colOff>609600</xdr:colOff>
      <xdr:row>21</xdr:row>
      <xdr:rowOff>133350</xdr:rowOff>
    </xdr:from>
    <xdr:ext cx="600075" cy="264560"/>
    <xdr:sp macro="" textlink="">
      <xdr:nvSpPr>
        <xdr:cNvPr id="3" name="textruta 2"/>
        <xdr:cNvSpPr txBox="1"/>
      </xdr:nvSpPr>
      <xdr:spPr>
        <a:xfrm>
          <a:off x="6886575" y="4486275"/>
          <a:ext cx="600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v-SE"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2"/>
  <sheetViews>
    <sheetView tabSelected="1" workbookViewId="0">
      <selection activeCell="E25" sqref="E25"/>
    </sheetView>
  </sheetViews>
  <sheetFormatPr defaultRowHeight="15" x14ac:dyDescent="0.25"/>
  <cols>
    <col min="1" max="1" width="38.85546875" customWidth="1"/>
    <col min="2" max="2" width="9.140625" customWidth="1"/>
    <col min="3" max="5" width="11.7109375" customWidth="1"/>
    <col min="6" max="8" width="20.7109375" customWidth="1"/>
  </cols>
  <sheetData>
    <row r="1" spans="1:12" x14ac:dyDescent="0.25">
      <c r="A1" s="60" t="s">
        <v>371</v>
      </c>
      <c r="B1" s="31"/>
      <c r="C1" s="28"/>
      <c r="D1" s="27"/>
      <c r="E1" s="27"/>
      <c r="F1" s="27"/>
      <c r="G1" s="27"/>
      <c r="H1" s="27"/>
    </row>
    <row r="2" spans="1:12" s="50" customFormat="1" x14ac:dyDescent="0.25">
      <c r="A2" s="47"/>
      <c r="B2" s="48"/>
      <c r="C2" s="49" t="s">
        <v>363</v>
      </c>
      <c r="D2" s="196" t="s">
        <v>346</v>
      </c>
      <c r="E2" s="196" t="s">
        <v>347</v>
      </c>
      <c r="F2" s="197" t="s">
        <v>56</v>
      </c>
      <c r="G2" s="197" t="s">
        <v>367</v>
      </c>
      <c r="H2" s="196" t="s">
        <v>366</v>
      </c>
    </row>
    <row r="3" spans="1:12" s="50" customFormat="1" x14ac:dyDescent="0.25">
      <c r="A3" s="54" t="s">
        <v>57</v>
      </c>
      <c r="B3" s="48"/>
      <c r="C3" s="206">
        <v>80266</v>
      </c>
      <c r="D3" s="207">
        <v>145507</v>
      </c>
      <c r="E3" s="207">
        <v>208496</v>
      </c>
      <c r="F3" s="195">
        <f>(D3-C3)/C3</f>
        <v>0.81280990705902878</v>
      </c>
      <c r="G3" s="55">
        <f t="shared" ref="G3:G5" si="0">(E3-D3)/D3</f>
        <v>0.43289326286707858</v>
      </c>
      <c r="H3" s="194">
        <f t="shared" ref="H3:H5" si="1">(E3-C3)/C3</f>
        <v>1.597563102683577</v>
      </c>
    </row>
    <row r="4" spans="1:12" x14ac:dyDescent="0.25">
      <c r="A4" s="29"/>
      <c r="B4" s="27"/>
      <c r="C4" s="208"/>
      <c r="D4" s="209"/>
      <c r="E4" s="209"/>
      <c r="F4" s="187"/>
      <c r="G4" s="187"/>
      <c r="H4" s="193"/>
      <c r="J4" s="52" t="s">
        <v>266</v>
      </c>
      <c r="K4" s="52"/>
    </row>
    <row r="5" spans="1:12" x14ac:dyDescent="0.25">
      <c r="A5" s="27" t="s">
        <v>58</v>
      </c>
      <c r="B5" s="30" t="s">
        <v>59</v>
      </c>
      <c r="C5" s="28">
        <v>14120</v>
      </c>
      <c r="D5" s="28">
        <v>23145</v>
      </c>
      <c r="E5" s="28">
        <v>34234</v>
      </c>
      <c r="F5" s="187">
        <f t="shared" ref="F5" si="2">(D5-C5)/C5</f>
        <v>0.63916430594900853</v>
      </c>
      <c r="G5" s="187">
        <f t="shared" si="0"/>
        <v>0.47910995895441782</v>
      </c>
      <c r="H5" s="190">
        <f t="shared" si="1"/>
        <v>1.4245042492917848</v>
      </c>
    </row>
    <row r="6" spans="1:12" x14ac:dyDescent="0.25">
      <c r="A6" s="51" t="s">
        <v>60</v>
      </c>
      <c r="B6" s="30" t="s">
        <v>61</v>
      </c>
      <c r="C6" s="184">
        <v>18958</v>
      </c>
      <c r="D6" s="40">
        <v>25276</v>
      </c>
      <c r="E6" s="40">
        <v>39027</v>
      </c>
      <c r="F6" s="187">
        <f>(D6-C6)/C6</f>
        <v>0.33326300242641627</v>
      </c>
      <c r="G6" s="187">
        <f>(E6-D6)/D6</f>
        <v>0.54403386611805671</v>
      </c>
      <c r="H6" s="221">
        <f>(E6-C6)/C6</f>
        <v>1.0586032281886275</v>
      </c>
      <c r="J6" s="53"/>
      <c r="K6" s="53"/>
      <c r="L6" s="53"/>
    </row>
    <row r="7" spans="1:12" x14ac:dyDescent="0.25">
      <c r="A7" s="31" t="s">
        <v>62</v>
      </c>
      <c r="B7" s="30" t="s">
        <v>61</v>
      </c>
      <c r="C7" s="28">
        <v>10917</v>
      </c>
      <c r="D7" s="28">
        <v>18811</v>
      </c>
      <c r="E7" s="28">
        <v>26867</v>
      </c>
      <c r="F7" s="187">
        <f t="shared" ref="F7:F23" si="3">(D7-C7)/C7</f>
        <v>0.72309242465878909</v>
      </c>
      <c r="G7" s="187">
        <f t="shared" ref="G7:G23" si="4">(E7-D7)/D7</f>
        <v>0.42826006060283878</v>
      </c>
      <c r="H7" s="190">
        <f t="shared" ref="H7:H23" si="5">(E7-C7)/C7</f>
        <v>1.4610240908674543</v>
      </c>
    </row>
    <row r="8" spans="1:12" x14ac:dyDescent="0.25">
      <c r="A8" s="31" t="s">
        <v>63</v>
      </c>
      <c r="B8" s="30" t="s">
        <v>61</v>
      </c>
      <c r="C8" s="40">
        <v>766</v>
      </c>
      <c r="D8" s="28">
        <v>1465</v>
      </c>
      <c r="E8" s="28">
        <v>2219</v>
      </c>
      <c r="F8" s="187">
        <f t="shared" si="3"/>
        <v>0.91253263707571797</v>
      </c>
      <c r="G8" s="187">
        <f t="shared" si="4"/>
        <v>0.51467576791808878</v>
      </c>
      <c r="H8" s="190">
        <f t="shared" si="5"/>
        <v>1.8968668407310705</v>
      </c>
    </row>
    <row r="9" spans="1:12" x14ac:dyDescent="0.25">
      <c r="A9" s="31" t="s">
        <v>64</v>
      </c>
      <c r="B9" s="30" t="s">
        <v>61</v>
      </c>
      <c r="C9" s="28">
        <v>5973</v>
      </c>
      <c r="D9" s="28">
        <v>7388</v>
      </c>
      <c r="E9" s="28">
        <v>14182</v>
      </c>
      <c r="F9" s="187">
        <f t="shared" si="3"/>
        <v>0.23689938054578938</v>
      </c>
      <c r="G9" s="187">
        <f t="shared" si="4"/>
        <v>0.91959935029778017</v>
      </c>
      <c r="H9" s="190">
        <f t="shared" si="5"/>
        <v>1.3743512472794241</v>
      </c>
    </row>
    <row r="10" spans="1:12" x14ac:dyDescent="0.25">
      <c r="A10" s="31" t="s">
        <v>65</v>
      </c>
      <c r="B10" s="30" t="s">
        <v>61</v>
      </c>
      <c r="C10" s="28">
        <v>2430</v>
      </c>
      <c r="D10" s="28">
        <v>4146</v>
      </c>
      <c r="E10" s="28">
        <v>6015</v>
      </c>
      <c r="F10" s="187">
        <f t="shared" si="3"/>
        <v>0.70617283950617282</v>
      </c>
      <c r="G10" s="187">
        <f t="shared" si="4"/>
        <v>0.45079594790159189</v>
      </c>
      <c r="H10" s="190">
        <f t="shared" si="5"/>
        <v>1.4753086419753085</v>
      </c>
    </row>
    <row r="11" spans="1:12" x14ac:dyDescent="0.25">
      <c r="A11" s="51" t="s">
        <v>265</v>
      </c>
      <c r="B11" s="27"/>
      <c r="C11" s="28">
        <v>3695</v>
      </c>
      <c r="D11" s="27">
        <v>7207</v>
      </c>
      <c r="E11" s="27">
        <v>11700</v>
      </c>
      <c r="F11" s="187">
        <f t="shared" si="3"/>
        <v>0.95047361299052779</v>
      </c>
      <c r="G11" s="187">
        <f t="shared" si="4"/>
        <v>0.6234216733731095</v>
      </c>
      <c r="H11" s="186">
        <f t="shared" si="5"/>
        <v>2.1664411366711773</v>
      </c>
    </row>
    <row r="12" spans="1:12" x14ac:dyDescent="0.25">
      <c r="A12" s="31" t="s">
        <v>66</v>
      </c>
      <c r="B12" s="30" t="s">
        <v>61</v>
      </c>
      <c r="C12" s="28">
        <v>85</v>
      </c>
      <c r="D12" s="28">
        <v>165</v>
      </c>
      <c r="E12" s="28">
        <v>239</v>
      </c>
      <c r="F12" s="187">
        <f t="shared" si="3"/>
        <v>0.94117647058823528</v>
      </c>
      <c r="G12" s="187">
        <f t="shared" si="4"/>
        <v>0.44848484848484849</v>
      </c>
      <c r="H12" s="190">
        <f t="shared" si="5"/>
        <v>1.8117647058823529</v>
      </c>
    </row>
    <row r="13" spans="1:12" x14ac:dyDescent="0.25">
      <c r="A13" s="27" t="s">
        <v>67</v>
      </c>
      <c r="B13" s="30" t="s">
        <v>61</v>
      </c>
      <c r="C13" s="28">
        <v>488</v>
      </c>
      <c r="D13" s="28">
        <v>1661</v>
      </c>
      <c r="E13" s="28">
        <v>3178</v>
      </c>
      <c r="F13" s="187">
        <f t="shared" si="3"/>
        <v>2.403688524590164</v>
      </c>
      <c r="G13" s="192">
        <f t="shared" si="4"/>
        <v>0.91330523780854911</v>
      </c>
      <c r="H13" s="191">
        <f t="shared" si="5"/>
        <v>5.5122950819672134</v>
      </c>
    </row>
    <row r="14" spans="1:12" x14ac:dyDescent="0.25">
      <c r="A14" s="27" t="s">
        <v>68</v>
      </c>
      <c r="B14" s="30" t="s">
        <v>61</v>
      </c>
      <c r="C14" s="40">
        <v>87</v>
      </c>
      <c r="D14" s="27">
        <v>445</v>
      </c>
      <c r="E14" s="31">
        <v>717</v>
      </c>
      <c r="F14" s="187">
        <f t="shared" si="3"/>
        <v>4.1149425287356323</v>
      </c>
      <c r="G14" s="187">
        <f t="shared" si="4"/>
        <v>0.61123595505617978</v>
      </c>
      <c r="H14" s="186">
        <f t="shared" si="5"/>
        <v>7.2413793103448274</v>
      </c>
    </row>
    <row r="15" spans="1:12" x14ac:dyDescent="0.25">
      <c r="A15" s="27" t="s">
        <v>365</v>
      </c>
      <c r="B15" s="30" t="s">
        <v>61</v>
      </c>
      <c r="C15" s="28">
        <v>458</v>
      </c>
      <c r="D15" s="28">
        <v>675</v>
      </c>
      <c r="E15" s="28">
        <v>969</v>
      </c>
      <c r="F15" s="187">
        <f t="shared" si="3"/>
        <v>0.47379912663755458</v>
      </c>
      <c r="G15" s="187">
        <f t="shared" si="4"/>
        <v>0.43555555555555553</v>
      </c>
      <c r="H15" s="190">
        <f t="shared" si="5"/>
        <v>1.1157205240174672</v>
      </c>
    </row>
    <row r="16" spans="1:12" x14ac:dyDescent="0.25">
      <c r="A16" s="27" t="s">
        <v>69</v>
      </c>
      <c r="B16" s="30" t="s">
        <v>61</v>
      </c>
      <c r="C16" s="28">
        <v>437</v>
      </c>
      <c r="D16" s="28">
        <v>919</v>
      </c>
      <c r="E16" s="28">
        <v>1391</v>
      </c>
      <c r="F16" s="187">
        <f t="shared" si="3"/>
        <v>1.102974828375286</v>
      </c>
      <c r="G16" s="187">
        <f t="shared" si="4"/>
        <v>0.51360174102285094</v>
      </c>
      <c r="H16" s="190">
        <f t="shared" si="5"/>
        <v>2.1830663615560639</v>
      </c>
    </row>
    <row r="17" spans="1:8" x14ac:dyDescent="0.25">
      <c r="A17" s="27" t="s">
        <v>70</v>
      </c>
      <c r="B17" s="30" t="s">
        <v>61</v>
      </c>
      <c r="C17" s="28">
        <v>870</v>
      </c>
      <c r="D17" s="27">
        <v>1144</v>
      </c>
      <c r="E17" s="27">
        <v>1468</v>
      </c>
      <c r="F17" s="187">
        <f t="shared" si="3"/>
        <v>0.31494252873563217</v>
      </c>
      <c r="G17" s="187">
        <f t="shared" si="4"/>
        <v>0.28321678321678323</v>
      </c>
      <c r="H17" s="186">
        <f t="shared" si="5"/>
        <v>0.68735632183908046</v>
      </c>
    </row>
    <row r="18" spans="1:8" x14ac:dyDescent="0.25">
      <c r="A18" s="27" t="s">
        <v>71</v>
      </c>
      <c r="B18" s="30" t="s">
        <v>61</v>
      </c>
      <c r="C18" s="28">
        <v>123</v>
      </c>
      <c r="D18" s="27">
        <v>388</v>
      </c>
      <c r="E18" s="27">
        <v>485</v>
      </c>
      <c r="F18" s="187">
        <f t="shared" si="3"/>
        <v>2.154471544715447</v>
      </c>
      <c r="G18" s="187">
        <f t="shared" si="4"/>
        <v>0.25</v>
      </c>
      <c r="H18" s="186">
        <f t="shared" si="5"/>
        <v>2.9430894308943087</v>
      </c>
    </row>
    <row r="19" spans="1:8" x14ac:dyDescent="0.25">
      <c r="A19" s="32" t="s">
        <v>72</v>
      </c>
      <c r="B19" s="30" t="s">
        <v>61</v>
      </c>
      <c r="C19" s="40">
        <v>27</v>
      </c>
      <c r="D19" s="27">
        <v>71</v>
      </c>
      <c r="E19" s="27">
        <v>102</v>
      </c>
      <c r="F19" s="187">
        <f t="shared" si="3"/>
        <v>1.6296296296296295</v>
      </c>
      <c r="G19" s="187">
        <f t="shared" si="4"/>
        <v>0.43661971830985913</v>
      </c>
      <c r="H19" s="186">
        <f t="shared" si="5"/>
        <v>2.7777777777777777</v>
      </c>
    </row>
    <row r="20" spans="1:8" ht="26.25" x14ac:dyDescent="0.25">
      <c r="A20" s="32" t="s">
        <v>73</v>
      </c>
      <c r="B20" s="27"/>
      <c r="C20" s="27">
        <v>14547</v>
      </c>
      <c r="D20" s="31">
        <v>18774</v>
      </c>
      <c r="E20" s="31">
        <v>28708</v>
      </c>
      <c r="F20" s="187">
        <f t="shared" si="3"/>
        <v>0.29057537636626107</v>
      </c>
      <c r="G20" s="56">
        <f t="shared" si="4"/>
        <v>0.52913603920315333</v>
      </c>
      <c r="H20" s="189">
        <f t="shared" si="5"/>
        <v>0.97346531930982338</v>
      </c>
    </row>
    <row r="21" spans="1:8" ht="26.25" x14ac:dyDescent="0.25">
      <c r="A21" s="32" t="s">
        <v>364</v>
      </c>
      <c r="B21" s="27"/>
      <c r="C21" s="28">
        <v>8921</v>
      </c>
      <c r="D21" s="27">
        <v>11079</v>
      </c>
      <c r="E21" s="31">
        <v>68173</v>
      </c>
      <c r="F21" s="187">
        <f t="shared" si="3"/>
        <v>0.24190113216007175</v>
      </c>
      <c r="G21" s="56">
        <f t="shared" si="4"/>
        <v>5.1533531907211838</v>
      </c>
      <c r="H21" s="189">
        <f t="shared" si="5"/>
        <v>6.6418562941374288</v>
      </c>
    </row>
    <row r="22" spans="1:8" x14ac:dyDescent="0.25">
      <c r="A22" s="32" t="s">
        <v>74</v>
      </c>
      <c r="B22" s="27"/>
      <c r="C22" s="28">
        <v>148</v>
      </c>
      <c r="D22" s="27">
        <v>113</v>
      </c>
      <c r="E22" s="27">
        <v>106</v>
      </c>
      <c r="F22" s="187">
        <f t="shared" si="3"/>
        <v>-0.23648648648648649</v>
      </c>
      <c r="G22" s="187">
        <f t="shared" si="4"/>
        <v>-6.1946902654867256E-2</v>
      </c>
      <c r="H22" s="189">
        <f t="shared" si="5"/>
        <v>-0.28378378378378377</v>
      </c>
    </row>
    <row r="23" spans="1:8" x14ac:dyDescent="0.25">
      <c r="A23" s="27" t="s">
        <v>75</v>
      </c>
      <c r="B23" s="27"/>
      <c r="C23" s="188">
        <v>3461</v>
      </c>
      <c r="D23" s="27">
        <v>4735</v>
      </c>
      <c r="E23" s="27">
        <v>5559</v>
      </c>
      <c r="F23" s="187">
        <f t="shared" si="3"/>
        <v>0.3681017047096215</v>
      </c>
      <c r="G23" s="187">
        <f t="shared" si="4"/>
        <v>0.1740232312565998</v>
      </c>
      <c r="H23" s="186">
        <f t="shared" si="5"/>
        <v>0.60618318405085236</v>
      </c>
    </row>
    <row r="24" spans="1:8" ht="39" x14ac:dyDescent="0.25">
      <c r="A24" s="216" t="s">
        <v>388</v>
      </c>
      <c r="B24" s="217"/>
      <c r="C24" s="218"/>
      <c r="D24" s="219"/>
      <c r="E24" s="224">
        <v>13550</v>
      </c>
      <c r="F24" s="217"/>
      <c r="G24" s="217"/>
      <c r="H24" s="217"/>
    </row>
    <row r="25" spans="1:8" ht="39" x14ac:dyDescent="0.25">
      <c r="A25" s="216" t="s">
        <v>387</v>
      </c>
      <c r="B25" s="220"/>
      <c r="C25" s="220"/>
      <c r="D25" s="217"/>
      <c r="E25">
        <v>76863</v>
      </c>
      <c r="F25" s="217"/>
      <c r="G25" s="217"/>
      <c r="H25" s="217"/>
    </row>
    <row r="26" spans="1:8" x14ac:dyDescent="0.25">
      <c r="A26" s="216"/>
      <c r="B26" s="220"/>
      <c r="C26" s="220"/>
      <c r="D26" s="217"/>
      <c r="E26" s="224"/>
      <c r="F26" s="217"/>
      <c r="G26" s="217"/>
      <c r="H26" s="217"/>
    </row>
    <row r="27" spans="1:8" x14ac:dyDescent="0.25">
      <c r="A27" s="200"/>
    </row>
    <row r="28" spans="1:8" x14ac:dyDescent="0.25">
      <c r="A28" s="200"/>
      <c r="D28" s="199"/>
    </row>
    <row r="29" spans="1:8" x14ac:dyDescent="0.25">
      <c r="A29" s="200"/>
      <c r="C29" s="185"/>
    </row>
    <row r="31" spans="1:8" x14ac:dyDescent="0.25">
      <c r="A31" s="200"/>
    </row>
    <row r="32" spans="1:8" x14ac:dyDescent="0.25">
      <c r="A32" s="200"/>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2"/>
  <sheetViews>
    <sheetView topLeftCell="B4" workbookViewId="0">
      <selection activeCell="P33" sqref="P33"/>
    </sheetView>
  </sheetViews>
  <sheetFormatPr defaultRowHeight="15" x14ac:dyDescent="0.25"/>
  <cols>
    <col min="1" max="1" width="55.140625" style="21" customWidth="1"/>
    <col min="2" max="2" width="14.7109375" style="22" customWidth="1"/>
    <col min="3" max="4" width="12.140625" style="22" customWidth="1"/>
    <col min="5" max="5" width="13.5703125" style="22" customWidth="1"/>
    <col min="6" max="6" width="7" style="135" customWidth="1"/>
    <col min="7" max="9" width="12.140625" style="22" customWidth="1"/>
    <col min="10" max="10" width="13.85546875" style="26" customWidth="1"/>
    <col min="11" max="11" width="12.140625" style="22" customWidth="1"/>
    <col min="12" max="12" width="9.140625" style="2"/>
  </cols>
  <sheetData>
    <row r="1" spans="1:12" ht="18.75" x14ac:dyDescent="0.25">
      <c r="A1" s="1" t="s">
        <v>362</v>
      </c>
      <c r="B1" s="183"/>
      <c r="C1" s="210">
        <v>2015</v>
      </c>
      <c r="D1" s="211"/>
      <c r="E1" s="212"/>
      <c r="F1" s="182"/>
      <c r="G1" s="213">
        <v>2016</v>
      </c>
      <c r="H1" s="214"/>
      <c r="I1" s="214"/>
      <c r="J1" s="214"/>
      <c r="K1" s="215"/>
    </row>
    <row r="2" spans="1:12" ht="38.25" x14ac:dyDescent="0.25">
      <c r="A2" s="3" t="s">
        <v>0</v>
      </c>
      <c r="B2" s="181" t="s">
        <v>1</v>
      </c>
      <c r="C2" s="178" t="s">
        <v>2</v>
      </c>
      <c r="D2" s="4" t="s">
        <v>3</v>
      </c>
      <c r="E2" s="180" t="s">
        <v>4</v>
      </c>
      <c r="F2" s="179"/>
      <c r="G2" s="178" t="s">
        <v>5</v>
      </c>
      <c r="H2" s="5" t="s">
        <v>6</v>
      </c>
      <c r="I2" s="4" t="s">
        <v>3</v>
      </c>
      <c r="J2" s="6" t="s">
        <v>7</v>
      </c>
      <c r="K2" s="7" t="s">
        <v>8</v>
      </c>
    </row>
    <row r="3" spans="1:12" x14ac:dyDescent="0.25">
      <c r="A3" s="8" t="s">
        <v>361</v>
      </c>
      <c r="B3" s="177">
        <v>211</v>
      </c>
      <c r="C3" s="171">
        <v>129</v>
      </c>
      <c r="D3" s="143">
        <v>477</v>
      </c>
      <c r="E3" s="172">
        <f>C3/D3</f>
        <v>0.27044025157232704</v>
      </c>
      <c r="F3" s="160"/>
      <c r="G3" s="171">
        <v>260</v>
      </c>
      <c r="H3" s="143">
        <v>373</v>
      </c>
      <c r="I3" s="143">
        <f t="shared" ref="I3:I50" si="0">SUM(G3+H3)</f>
        <v>633</v>
      </c>
      <c r="J3" s="170">
        <f t="shared" ref="J3:J17" si="1">G3/(G3+H3)</f>
        <v>0.41074249605055291</v>
      </c>
      <c r="K3" s="169">
        <v>37</v>
      </c>
      <c r="L3" s="9"/>
    </row>
    <row r="4" spans="1:12" ht="15.75" x14ac:dyDescent="0.25">
      <c r="A4" s="10" t="s">
        <v>9</v>
      </c>
      <c r="B4" s="168">
        <v>204</v>
      </c>
      <c r="C4" s="152">
        <v>244</v>
      </c>
      <c r="D4" s="151">
        <v>557</v>
      </c>
      <c r="E4" s="154">
        <f t="shared" ref="E4:E34" si="2">C4/D4</f>
        <v>0.43806104129263912</v>
      </c>
      <c r="F4" s="153"/>
      <c r="G4" s="152">
        <v>479</v>
      </c>
      <c r="H4" s="151">
        <v>576</v>
      </c>
      <c r="I4" s="143">
        <f t="shared" si="0"/>
        <v>1055</v>
      </c>
      <c r="J4" s="176">
        <f t="shared" si="1"/>
        <v>0.45402843601895737</v>
      </c>
      <c r="K4" s="149">
        <v>47</v>
      </c>
      <c r="L4" s="11" t="s">
        <v>10</v>
      </c>
    </row>
    <row r="5" spans="1:12" x14ac:dyDescent="0.25">
      <c r="A5" s="12" t="s">
        <v>11</v>
      </c>
      <c r="B5" s="162">
        <v>217</v>
      </c>
      <c r="C5" s="159">
        <v>361</v>
      </c>
      <c r="D5" s="158">
        <v>1022</v>
      </c>
      <c r="E5" s="161">
        <f t="shared" si="2"/>
        <v>0.35322896281800392</v>
      </c>
      <c r="F5" s="160"/>
      <c r="G5" s="159">
        <v>669</v>
      </c>
      <c r="H5" s="158">
        <v>561</v>
      </c>
      <c r="I5" s="143">
        <f t="shared" si="0"/>
        <v>1230</v>
      </c>
      <c r="J5" s="157">
        <f t="shared" si="1"/>
        <v>0.54390243902439028</v>
      </c>
      <c r="K5" s="156">
        <v>124</v>
      </c>
      <c r="L5" s="13"/>
    </row>
    <row r="6" spans="1:12" x14ac:dyDescent="0.25">
      <c r="A6" s="12" t="s">
        <v>12</v>
      </c>
      <c r="B6" s="162">
        <v>68</v>
      </c>
      <c r="C6" s="159">
        <v>170</v>
      </c>
      <c r="D6" s="158">
        <v>431</v>
      </c>
      <c r="E6" s="161">
        <f t="shared" si="2"/>
        <v>0.39443155452436196</v>
      </c>
      <c r="F6" s="160"/>
      <c r="G6" s="159">
        <v>238</v>
      </c>
      <c r="H6" s="158">
        <v>199</v>
      </c>
      <c r="I6" s="143">
        <f t="shared" si="0"/>
        <v>437</v>
      </c>
      <c r="J6" s="157">
        <f t="shared" si="1"/>
        <v>0.54462242562929064</v>
      </c>
      <c r="K6" s="156">
        <v>0</v>
      </c>
    </row>
    <row r="7" spans="1:12" x14ac:dyDescent="0.25">
      <c r="A7" s="10" t="s">
        <v>13</v>
      </c>
      <c r="B7" s="168">
        <v>65</v>
      </c>
      <c r="C7" s="166">
        <v>162</v>
      </c>
      <c r="D7" s="165">
        <v>636</v>
      </c>
      <c r="E7" s="167">
        <f t="shared" si="2"/>
        <v>0.25471698113207547</v>
      </c>
      <c r="F7" s="153"/>
      <c r="G7" s="166">
        <v>225</v>
      </c>
      <c r="H7" s="165">
        <v>319</v>
      </c>
      <c r="I7" s="143">
        <f t="shared" si="0"/>
        <v>544</v>
      </c>
      <c r="J7" s="164">
        <f t="shared" si="1"/>
        <v>0.41360294117647056</v>
      </c>
      <c r="K7" s="163">
        <v>82</v>
      </c>
    </row>
    <row r="8" spans="1:12" x14ac:dyDescent="0.25">
      <c r="A8" s="14" t="s">
        <v>14</v>
      </c>
      <c r="B8" s="173">
        <v>45</v>
      </c>
      <c r="C8" s="171">
        <v>37</v>
      </c>
      <c r="D8" s="143">
        <v>190</v>
      </c>
      <c r="E8" s="172">
        <f t="shared" si="2"/>
        <v>0.19473684210526315</v>
      </c>
      <c r="F8" s="160"/>
      <c r="G8" s="171">
        <v>41</v>
      </c>
      <c r="H8" s="143">
        <v>58</v>
      </c>
      <c r="I8" s="143">
        <f t="shared" si="0"/>
        <v>99</v>
      </c>
      <c r="J8" s="170">
        <f t="shared" si="1"/>
        <v>0.41414141414141414</v>
      </c>
      <c r="K8" s="169">
        <v>32</v>
      </c>
    </row>
    <row r="9" spans="1:12" x14ac:dyDescent="0.25">
      <c r="A9" s="10" t="s">
        <v>15</v>
      </c>
      <c r="B9" s="168">
        <v>77</v>
      </c>
      <c r="C9" s="166">
        <v>145</v>
      </c>
      <c r="D9" s="165">
        <v>761</v>
      </c>
      <c r="E9" s="167">
        <f t="shared" si="2"/>
        <v>0.19053876478318002</v>
      </c>
      <c r="F9" s="153"/>
      <c r="G9" s="166">
        <v>318</v>
      </c>
      <c r="H9" s="165">
        <v>665</v>
      </c>
      <c r="I9" s="143">
        <f t="shared" si="0"/>
        <v>983</v>
      </c>
      <c r="J9" s="164">
        <f t="shared" si="1"/>
        <v>0.32349949135300099</v>
      </c>
      <c r="K9" s="163">
        <v>158</v>
      </c>
    </row>
    <row r="10" spans="1:12" x14ac:dyDescent="0.25">
      <c r="A10" s="14" t="s">
        <v>16</v>
      </c>
      <c r="B10" s="173">
        <v>78</v>
      </c>
      <c r="C10" s="171">
        <v>86</v>
      </c>
      <c r="D10" s="143">
        <v>475</v>
      </c>
      <c r="E10" s="172">
        <f t="shared" si="2"/>
        <v>0.18105263157894738</v>
      </c>
      <c r="F10" s="160"/>
      <c r="G10" s="171">
        <v>254</v>
      </c>
      <c r="H10" s="143">
        <v>329</v>
      </c>
      <c r="I10" s="143">
        <f t="shared" si="0"/>
        <v>583</v>
      </c>
      <c r="J10" s="170">
        <f t="shared" si="1"/>
        <v>0.43567753001715265</v>
      </c>
      <c r="K10" s="169">
        <v>80</v>
      </c>
    </row>
    <row r="11" spans="1:12" x14ac:dyDescent="0.25">
      <c r="A11" s="15" t="s">
        <v>17</v>
      </c>
      <c r="B11" s="155">
        <v>39</v>
      </c>
      <c r="C11" s="152">
        <v>270</v>
      </c>
      <c r="D11" s="151">
        <v>507</v>
      </c>
      <c r="E11" s="174">
        <f t="shared" si="2"/>
        <v>0.53254437869822491</v>
      </c>
      <c r="F11" s="153"/>
      <c r="G11" s="152">
        <v>401</v>
      </c>
      <c r="H11" s="151">
        <v>189</v>
      </c>
      <c r="I11" s="143">
        <f t="shared" si="0"/>
        <v>590</v>
      </c>
      <c r="J11" s="150">
        <f t="shared" si="1"/>
        <v>0.6796610169491526</v>
      </c>
      <c r="K11" s="149">
        <v>5</v>
      </c>
    </row>
    <row r="12" spans="1:12" x14ac:dyDescent="0.25">
      <c r="A12" s="14" t="s">
        <v>18</v>
      </c>
      <c r="B12" s="173">
        <v>47</v>
      </c>
      <c r="C12" s="171">
        <v>26</v>
      </c>
      <c r="D12" s="143">
        <v>202</v>
      </c>
      <c r="E12" s="172">
        <f t="shared" si="2"/>
        <v>0.12871287128712872</v>
      </c>
      <c r="F12" s="160"/>
      <c r="G12" s="171">
        <v>32</v>
      </c>
      <c r="H12" s="143">
        <v>157</v>
      </c>
      <c r="I12" s="143">
        <f t="shared" si="0"/>
        <v>189</v>
      </c>
      <c r="J12" s="170">
        <f t="shared" si="1"/>
        <v>0.1693121693121693</v>
      </c>
      <c r="K12" s="169">
        <v>71</v>
      </c>
    </row>
    <row r="13" spans="1:12" x14ac:dyDescent="0.25">
      <c r="A13" s="10" t="s">
        <v>19</v>
      </c>
      <c r="B13" s="168">
        <v>42</v>
      </c>
      <c r="C13" s="166">
        <v>6</v>
      </c>
      <c r="D13" s="165">
        <v>145</v>
      </c>
      <c r="E13" s="167">
        <f t="shared" si="2"/>
        <v>4.1379310344827586E-2</v>
      </c>
      <c r="F13" s="153"/>
      <c r="G13" s="166">
        <v>20</v>
      </c>
      <c r="H13" s="165">
        <v>155</v>
      </c>
      <c r="I13" s="143">
        <f t="shared" si="0"/>
        <v>175</v>
      </c>
      <c r="J13" s="164">
        <f t="shared" si="1"/>
        <v>0.11428571428571428</v>
      </c>
      <c r="K13" s="163">
        <v>52</v>
      </c>
    </row>
    <row r="14" spans="1:12" x14ac:dyDescent="0.25">
      <c r="A14" s="14" t="s">
        <v>20</v>
      </c>
      <c r="B14" s="173">
        <v>44</v>
      </c>
      <c r="C14" s="171">
        <v>12</v>
      </c>
      <c r="D14" s="143">
        <v>261</v>
      </c>
      <c r="E14" s="172">
        <f t="shared" si="2"/>
        <v>4.5977011494252873E-2</v>
      </c>
      <c r="F14" s="160"/>
      <c r="G14" s="171">
        <v>145</v>
      </c>
      <c r="H14" s="143">
        <v>1103</v>
      </c>
      <c r="I14" s="143">
        <f t="shared" si="0"/>
        <v>1248</v>
      </c>
      <c r="J14" s="170">
        <f t="shared" si="1"/>
        <v>0.11618589743589744</v>
      </c>
      <c r="K14" s="169">
        <v>23</v>
      </c>
    </row>
    <row r="15" spans="1:12" x14ac:dyDescent="0.25">
      <c r="A15" s="10" t="s">
        <v>21</v>
      </c>
      <c r="B15" s="168">
        <v>46</v>
      </c>
      <c r="C15" s="166">
        <v>30</v>
      </c>
      <c r="D15" s="165">
        <v>184</v>
      </c>
      <c r="E15" s="167">
        <f t="shared" si="2"/>
        <v>0.16304347826086957</v>
      </c>
      <c r="F15" s="153"/>
      <c r="G15" s="166">
        <v>72</v>
      </c>
      <c r="H15" s="165">
        <v>103</v>
      </c>
      <c r="I15" s="143">
        <f t="shared" si="0"/>
        <v>175</v>
      </c>
      <c r="J15" s="164">
        <f t="shared" si="1"/>
        <v>0.41142857142857142</v>
      </c>
      <c r="K15" s="163">
        <v>33</v>
      </c>
    </row>
    <row r="16" spans="1:12" x14ac:dyDescent="0.25">
      <c r="A16" s="12" t="s">
        <v>22</v>
      </c>
      <c r="B16" s="162">
        <v>66</v>
      </c>
      <c r="C16" s="171">
        <v>138</v>
      </c>
      <c r="D16" s="143">
        <v>410</v>
      </c>
      <c r="E16" s="172">
        <f t="shared" si="2"/>
        <v>0.33658536585365856</v>
      </c>
      <c r="F16" s="160"/>
      <c r="G16" s="171">
        <v>347</v>
      </c>
      <c r="H16" s="143">
        <v>278</v>
      </c>
      <c r="I16" s="143">
        <f t="shared" si="0"/>
        <v>625</v>
      </c>
      <c r="J16" s="157">
        <f t="shared" si="1"/>
        <v>0.55520000000000003</v>
      </c>
      <c r="K16" s="169">
        <v>59</v>
      </c>
    </row>
    <row r="17" spans="1:11" x14ac:dyDescent="0.25">
      <c r="A17" s="15" t="s">
        <v>23</v>
      </c>
      <c r="B17" s="155">
        <v>37</v>
      </c>
      <c r="C17" s="152">
        <v>206</v>
      </c>
      <c r="D17" s="151">
        <v>490</v>
      </c>
      <c r="E17" s="154">
        <f t="shared" si="2"/>
        <v>0.42040816326530611</v>
      </c>
      <c r="F17" s="153"/>
      <c r="G17" s="152">
        <v>428</v>
      </c>
      <c r="H17" s="151">
        <v>360</v>
      </c>
      <c r="I17" s="143">
        <f t="shared" si="0"/>
        <v>788</v>
      </c>
      <c r="J17" s="150">
        <f t="shared" si="1"/>
        <v>0.54314720812182737</v>
      </c>
      <c r="K17" s="149">
        <v>31</v>
      </c>
    </row>
    <row r="18" spans="1:11" x14ac:dyDescent="0.25">
      <c r="A18" s="12" t="s">
        <v>24</v>
      </c>
      <c r="B18" s="162">
        <v>214</v>
      </c>
      <c r="C18" s="159">
        <v>6</v>
      </c>
      <c r="D18" s="158">
        <v>7</v>
      </c>
      <c r="E18" s="175">
        <f t="shared" si="2"/>
        <v>0.8571428571428571</v>
      </c>
      <c r="F18" s="160"/>
      <c r="G18" s="159">
        <v>23</v>
      </c>
      <c r="H18" s="158">
        <v>0</v>
      </c>
      <c r="I18" s="143">
        <f t="shared" si="0"/>
        <v>23</v>
      </c>
      <c r="J18" s="157">
        <v>1</v>
      </c>
      <c r="K18" s="156">
        <v>0</v>
      </c>
    </row>
    <row r="19" spans="1:11" x14ac:dyDescent="0.25">
      <c r="A19" s="15" t="s">
        <v>25</v>
      </c>
      <c r="B19" s="155">
        <v>36</v>
      </c>
      <c r="C19" s="152">
        <v>234</v>
      </c>
      <c r="D19" s="151">
        <v>594</v>
      </c>
      <c r="E19" s="154">
        <f t="shared" si="2"/>
        <v>0.39393939393939392</v>
      </c>
      <c r="F19" s="153"/>
      <c r="G19" s="152">
        <v>430</v>
      </c>
      <c r="H19" s="151">
        <v>318</v>
      </c>
      <c r="I19" s="143">
        <f t="shared" si="0"/>
        <v>748</v>
      </c>
      <c r="J19" s="150">
        <f t="shared" ref="J19:J51" si="3">G19/(G19+H19)</f>
        <v>0.57486631016042777</v>
      </c>
      <c r="K19" s="149">
        <v>54</v>
      </c>
    </row>
    <row r="20" spans="1:11" x14ac:dyDescent="0.25">
      <c r="A20" s="14" t="s">
        <v>26</v>
      </c>
      <c r="B20" s="173">
        <v>702</v>
      </c>
      <c r="C20" s="171">
        <v>118</v>
      </c>
      <c r="D20" s="143">
        <v>601</v>
      </c>
      <c r="E20" s="172">
        <f t="shared" si="2"/>
        <v>0.19633943427620631</v>
      </c>
      <c r="F20" s="160"/>
      <c r="G20" s="171">
        <v>161</v>
      </c>
      <c r="H20" s="143">
        <v>374</v>
      </c>
      <c r="I20" s="143">
        <f t="shared" si="0"/>
        <v>535</v>
      </c>
      <c r="J20" s="170">
        <f t="shared" si="3"/>
        <v>0.30093457943925234</v>
      </c>
      <c r="K20" s="169">
        <v>147</v>
      </c>
    </row>
    <row r="21" spans="1:11" x14ac:dyDescent="0.25">
      <c r="A21" s="10" t="s">
        <v>27</v>
      </c>
      <c r="B21" s="168">
        <v>49</v>
      </c>
      <c r="C21" s="166">
        <v>315</v>
      </c>
      <c r="D21" s="165">
        <v>1181</v>
      </c>
      <c r="E21" s="167">
        <f t="shared" si="2"/>
        <v>0.26672311600338694</v>
      </c>
      <c r="F21" s="153"/>
      <c r="G21" s="166">
        <v>683</v>
      </c>
      <c r="H21" s="165">
        <v>1085</v>
      </c>
      <c r="I21" s="143">
        <f t="shared" si="0"/>
        <v>1768</v>
      </c>
      <c r="J21" s="164">
        <f t="shared" si="3"/>
        <v>0.38631221719457015</v>
      </c>
      <c r="K21" s="163">
        <v>25</v>
      </c>
    </row>
    <row r="22" spans="1:11" x14ac:dyDescent="0.25">
      <c r="A22" s="14" t="s">
        <v>28</v>
      </c>
      <c r="B22" s="173">
        <v>701</v>
      </c>
      <c r="C22" s="171">
        <v>72</v>
      </c>
      <c r="D22" s="143">
        <v>1133</v>
      </c>
      <c r="E22" s="172">
        <f t="shared" si="2"/>
        <v>6.3548102383053834E-2</v>
      </c>
      <c r="F22" s="160"/>
      <c r="G22" s="171">
        <v>154</v>
      </c>
      <c r="H22" s="143">
        <v>395</v>
      </c>
      <c r="I22" s="143">
        <v>549</v>
      </c>
      <c r="J22" s="170">
        <f t="shared" si="3"/>
        <v>0.28051001821493626</v>
      </c>
      <c r="K22" s="169">
        <v>214</v>
      </c>
    </row>
    <row r="23" spans="1:11" x14ac:dyDescent="0.25">
      <c r="A23" s="10" t="s">
        <v>29</v>
      </c>
      <c r="B23" s="168">
        <v>213</v>
      </c>
      <c r="C23" s="166">
        <v>33</v>
      </c>
      <c r="D23" s="165">
        <v>253</v>
      </c>
      <c r="E23" s="167">
        <f t="shared" si="2"/>
        <v>0.13043478260869565</v>
      </c>
      <c r="F23" s="153"/>
      <c r="G23" s="166">
        <v>67</v>
      </c>
      <c r="H23" s="165">
        <v>186</v>
      </c>
      <c r="I23" s="143">
        <f t="shared" si="0"/>
        <v>253</v>
      </c>
      <c r="J23" s="164">
        <f t="shared" si="3"/>
        <v>0.2648221343873518</v>
      </c>
      <c r="K23" s="163">
        <v>7</v>
      </c>
    </row>
    <row r="24" spans="1:11" x14ac:dyDescent="0.25">
      <c r="A24" s="14" t="s">
        <v>360</v>
      </c>
      <c r="B24" s="173">
        <v>216</v>
      </c>
      <c r="C24" s="171">
        <v>87</v>
      </c>
      <c r="D24" s="143">
        <v>941</v>
      </c>
      <c r="E24" s="172">
        <f t="shared" si="2"/>
        <v>9.24548352816153E-2</v>
      </c>
      <c r="F24" s="160"/>
      <c r="G24" s="171">
        <v>195</v>
      </c>
      <c r="H24" s="143">
        <v>1120</v>
      </c>
      <c r="I24" s="143">
        <f t="shared" si="0"/>
        <v>1315</v>
      </c>
      <c r="J24" s="170">
        <f t="shared" si="3"/>
        <v>0.14828897338403041</v>
      </c>
      <c r="K24" s="169">
        <v>68</v>
      </c>
    </row>
    <row r="25" spans="1:11" ht="25.5" x14ac:dyDescent="0.25">
      <c r="A25" s="10" t="s">
        <v>359</v>
      </c>
      <c r="B25" s="168">
        <v>212</v>
      </c>
      <c r="C25" s="166">
        <v>40</v>
      </c>
      <c r="D25" s="165">
        <v>249</v>
      </c>
      <c r="E25" s="167">
        <f t="shared" si="2"/>
        <v>0.1606425702811245</v>
      </c>
      <c r="F25" s="153"/>
      <c r="G25" s="166">
        <v>167</v>
      </c>
      <c r="H25" s="165">
        <v>316</v>
      </c>
      <c r="I25" s="143">
        <f t="shared" si="0"/>
        <v>483</v>
      </c>
      <c r="J25" s="164">
        <f t="shared" si="3"/>
        <v>0.34575569358178054</v>
      </c>
      <c r="K25" s="163">
        <v>18</v>
      </c>
    </row>
    <row r="26" spans="1:11" x14ac:dyDescent="0.25">
      <c r="A26" s="12" t="s">
        <v>30</v>
      </c>
      <c r="B26" s="162">
        <v>204</v>
      </c>
      <c r="C26" s="159">
        <v>207</v>
      </c>
      <c r="D26" s="158">
        <v>569</v>
      </c>
      <c r="E26" s="161">
        <f t="shared" si="2"/>
        <v>0.36379613356766255</v>
      </c>
      <c r="F26" s="160"/>
      <c r="G26" s="159">
        <v>400</v>
      </c>
      <c r="H26" s="158">
        <v>290</v>
      </c>
      <c r="I26" s="143">
        <f t="shared" si="0"/>
        <v>690</v>
      </c>
      <c r="J26" s="157">
        <f t="shared" si="3"/>
        <v>0.57971014492753625</v>
      </c>
      <c r="K26" s="156">
        <v>124</v>
      </c>
    </row>
    <row r="27" spans="1:11" x14ac:dyDescent="0.25">
      <c r="A27" s="10" t="s">
        <v>31</v>
      </c>
      <c r="B27" s="168">
        <v>210</v>
      </c>
      <c r="C27" s="166">
        <v>26</v>
      </c>
      <c r="D27" s="165">
        <v>351</v>
      </c>
      <c r="E27" s="167">
        <f t="shared" si="2"/>
        <v>7.407407407407407E-2</v>
      </c>
      <c r="F27" s="153"/>
      <c r="G27" s="166">
        <v>54</v>
      </c>
      <c r="H27" s="165">
        <v>369</v>
      </c>
      <c r="I27" s="143">
        <f t="shared" si="0"/>
        <v>423</v>
      </c>
      <c r="J27" s="164">
        <f t="shared" si="3"/>
        <v>0.1276595744680851</v>
      </c>
      <c r="K27" s="163">
        <v>160</v>
      </c>
    </row>
    <row r="28" spans="1:11" x14ac:dyDescent="0.25">
      <c r="A28" s="14" t="s">
        <v>32</v>
      </c>
      <c r="B28" s="173">
        <v>205</v>
      </c>
      <c r="C28" s="171">
        <v>86</v>
      </c>
      <c r="D28" s="143">
        <v>471</v>
      </c>
      <c r="E28" s="172">
        <f t="shared" si="2"/>
        <v>0.18259023354564755</v>
      </c>
      <c r="F28" s="160"/>
      <c r="G28" s="171">
        <v>112</v>
      </c>
      <c r="H28" s="143">
        <v>351</v>
      </c>
      <c r="I28" s="143">
        <f t="shared" si="0"/>
        <v>463</v>
      </c>
      <c r="J28" s="170">
        <f t="shared" si="3"/>
        <v>0.24190064794816415</v>
      </c>
      <c r="K28" s="169">
        <v>72</v>
      </c>
    </row>
    <row r="29" spans="1:11" x14ac:dyDescent="0.25">
      <c r="A29" s="10" t="s">
        <v>33</v>
      </c>
      <c r="B29" s="168">
        <v>61</v>
      </c>
      <c r="C29" s="166">
        <v>173</v>
      </c>
      <c r="D29" s="165">
        <v>788</v>
      </c>
      <c r="E29" s="167">
        <f t="shared" si="2"/>
        <v>0.21954314720812182</v>
      </c>
      <c r="F29" s="153"/>
      <c r="G29" s="166">
        <v>420</v>
      </c>
      <c r="H29" s="165">
        <v>682</v>
      </c>
      <c r="I29" s="143">
        <f t="shared" si="0"/>
        <v>1102</v>
      </c>
      <c r="J29" s="164">
        <f t="shared" si="3"/>
        <v>0.38112522686025407</v>
      </c>
      <c r="K29" s="163">
        <v>271</v>
      </c>
    </row>
    <row r="30" spans="1:11" x14ac:dyDescent="0.25">
      <c r="A30" s="14" t="s">
        <v>34</v>
      </c>
      <c r="B30" s="173">
        <v>75</v>
      </c>
      <c r="C30" s="171">
        <v>59</v>
      </c>
      <c r="D30" s="143">
        <v>342</v>
      </c>
      <c r="E30" s="172">
        <f t="shared" si="2"/>
        <v>0.17251461988304093</v>
      </c>
      <c r="F30" s="160"/>
      <c r="G30" s="171">
        <v>133</v>
      </c>
      <c r="H30" s="143">
        <v>279</v>
      </c>
      <c r="I30" s="143">
        <f t="shared" si="0"/>
        <v>412</v>
      </c>
      <c r="J30" s="170">
        <f t="shared" si="3"/>
        <v>0.32281553398058255</v>
      </c>
      <c r="K30" s="169">
        <v>135</v>
      </c>
    </row>
    <row r="31" spans="1:11" x14ac:dyDescent="0.25">
      <c r="A31" s="10" t="s">
        <v>35</v>
      </c>
      <c r="B31" s="168">
        <v>208</v>
      </c>
      <c r="C31" s="166">
        <v>61</v>
      </c>
      <c r="D31" s="165">
        <v>305</v>
      </c>
      <c r="E31" s="167">
        <f t="shared" si="2"/>
        <v>0.2</v>
      </c>
      <c r="F31" s="153"/>
      <c r="G31" s="166">
        <v>157</v>
      </c>
      <c r="H31" s="165">
        <v>223</v>
      </c>
      <c r="I31" s="143">
        <f t="shared" si="0"/>
        <v>380</v>
      </c>
      <c r="J31" s="164">
        <f t="shared" si="3"/>
        <v>0.41315789473684211</v>
      </c>
      <c r="K31" s="163">
        <v>92</v>
      </c>
    </row>
    <row r="32" spans="1:11" x14ac:dyDescent="0.25">
      <c r="A32" s="14" t="s">
        <v>36</v>
      </c>
      <c r="B32" s="173">
        <v>201</v>
      </c>
      <c r="C32" s="171">
        <v>300</v>
      </c>
      <c r="D32" s="143">
        <v>792</v>
      </c>
      <c r="E32" s="172">
        <f t="shared" si="2"/>
        <v>0.37878787878787878</v>
      </c>
      <c r="F32" s="160"/>
      <c r="G32" s="171">
        <v>423</v>
      </c>
      <c r="H32" s="143">
        <v>574</v>
      </c>
      <c r="I32" s="143">
        <f t="shared" si="0"/>
        <v>997</v>
      </c>
      <c r="J32" s="170">
        <f t="shared" si="3"/>
        <v>0.42427281845536607</v>
      </c>
      <c r="K32" s="169">
        <v>146</v>
      </c>
    </row>
    <row r="33" spans="1:12" x14ac:dyDescent="0.25">
      <c r="A33" s="10" t="s">
        <v>37</v>
      </c>
      <c r="B33" s="168">
        <v>51</v>
      </c>
      <c r="C33" s="166">
        <v>51</v>
      </c>
      <c r="D33" s="165">
        <v>422</v>
      </c>
      <c r="E33" s="167">
        <f t="shared" si="2"/>
        <v>0.12085308056872038</v>
      </c>
      <c r="F33" s="153"/>
      <c r="G33" s="166">
        <v>76</v>
      </c>
      <c r="H33" s="165">
        <v>537</v>
      </c>
      <c r="I33" s="143">
        <f t="shared" si="0"/>
        <v>613</v>
      </c>
      <c r="J33" s="164">
        <f t="shared" si="3"/>
        <v>0.12398042414355628</v>
      </c>
      <c r="K33" s="163">
        <v>179</v>
      </c>
    </row>
    <row r="34" spans="1:12" x14ac:dyDescent="0.25">
      <c r="A34" s="14" t="s">
        <v>38</v>
      </c>
      <c r="B34" s="173">
        <v>33</v>
      </c>
      <c r="C34" s="171">
        <v>139</v>
      </c>
      <c r="D34" s="143">
        <v>521</v>
      </c>
      <c r="E34" s="172">
        <f t="shared" si="2"/>
        <v>0.2667946257197697</v>
      </c>
      <c r="F34" s="160"/>
      <c r="G34" s="171">
        <v>212</v>
      </c>
      <c r="H34" s="143">
        <v>351</v>
      </c>
      <c r="I34" s="143">
        <f t="shared" si="0"/>
        <v>563</v>
      </c>
      <c r="J34" s="170">
        <f t="shared" si="3"/>
        <v>0.37655417406749558</v>
      </c>
      <c r="K34" s="169">
        <v>104</v>
      </c>
    </row>
    <row r="35" spans="1:12" x14ac:dyDescent="0.25">
      <c r="A35" s="15" t="s">
        <v>39</v>
      </c>
      <c r="B35" s="155">
        <v>703</v>
      </c>
      <c r="C35" s="152">
        <v>393</v>
      </c>
      <c r="D35" s="151">
        <v>753</v>
      </c>
      <c r="E35" s="174">
        <f t="shared" ref="E35:E51" si="4">C35/D35</f>
        <v>0.52191235059760954</v>
      </c>
      <c r="F35" s="153"/>
      <c r="G35" s="152">
        <v>346</v>
      </c>
      <c r="H35" s="151">
        <v>256</v>
      </c>
      <c r="I35" s="143">
        <f t="shared" si="0"/>
        <v>602</v>
      </c>
      <c r="J35" s="150">
        <f t="shared" si="3"/>
        <v>0.57475083056478404</v>
      </c>
      <c r="K35" s="149">
        <v>80</v>
      </c>
    </row>
    <row r="36" spans="1:12" x14ac:dyDescent="0.25">
      <c r="A36" s="12" t="s">
        <v>40</v>
      </c>
      <c r="B36" s="162">
        <v>73</v>
      </c>
      <c r="C36" s="171">
        <v>182</v>
      </c>
      <c r="D36" s="143">
        <v>730</v>
      </c>
      <c r="E36" s="172">
        <f t="shared" si="4"/>
        <v>0.24931506849315069</v>
      </c>
      <c r="F36" s="160"/>
      <c r="G36" s="171">
        <v>506</v>
      </c>
      <c r="H36" s="143">
        <v>492</v>
      </c>
      <c r="I36" s="143">
        <f t="shared" si="0"/>
        <v>998</v>
      </c>
      <c r="J36" s="157">
        <f t="shared" si="3"/>
        <v>0.50701402805611218</v>
      </c>
      <c r="K36" s="169">
        <v>506</v>
      </c>
    </row>
    <row r="37" spans="1:12" x14ac:dyDescent="0.25">
      <c r="A37" s="10" t="s">
        <v>41</v>
      </c>
      <c r="B37" s="168">
        <v>41</v>
      </c>
      <c r="C37" s="166">
        <v>78</v>
      </c>
      <c r="D37" s="165">
        <v>520</v>
      </c>
      <c r="E37" s="167">
        <f t="shared" si="4"/>
        <v>0.15</v>
      </c>
      <c r="F37" s="153"/>
      <c r="G37" s="166">
        <v>164</v>
      </c>
      <c r="H37" s="165">
        <v>425</v>
      </c>
      <c r="I37" s="143">
        <f t="shared" si="0"/>
        <v>589</v>
      </c>
      <c r="J37" s="164">
        <f t="shared" si="3"/>
        <v>0.27843803056027167</v>
      </c>
      <c r="K37" s="163">
        <v>121</v>
      </c>
    </row>
    <row r="38" spans="1:12" x14ac:dyDescent="0.25">
      <c r="A38" s="14" t="s">
        <v>42</v>
      </c>
      <c r="B38" s="173">
        <v>206</v>
      </c>
      <c r="C38" s="159">
        <v>289</v>
      </c>
      <c r="D38" s="158">
        <v>978</v>
      </c>
      <c r="E38" s="161">
        <f t="shared" si="4"/>
        <v>0.29550102249488752</v>
      </c>
      <c r="F38" s="160"/>
      <c r="G38" s="159">
        <v>624</v>
      </c>
      <c r="H38" s="158">
        <v>710</v>
      </c>
      <c r="I38" s="143">
        <f t="shared" si="0"/>
        <v>1334</v>
      </c>
      <c r="J38" s="170">
        <f t="shared" si="3"/>
        <v>0.46776611694152925</v>
      </c>
      <c r="K38" s="156">
        <v>429</v>
      </c>
      <c r="L38" s="16"/>
    </row>
    <row r="39" spans="1:12" x14ac:dyDescent="0.25">
      <c r="A39" s="10" t="s">
        <v>43</v>
      </c>
      <c r="B39" s="168">
        <v>71</v>
      </c>
      <c r="C39" s="166">
        <v>138</v>
      </c>
      <c r="D39" s="165">
        <v>497</v>
      </c>
      <c r="E39" s="167">
        <f t="shared" si="4"/>
        <v>0.27766599597585512</v>
      </c>
      <c r="F39" s="153"/>
      <c r="G39" s="166">
        <v>234</v>
      </c>
      <c r="H39" s="165">
        <v>393</v>
      </c>
      <c r="I39" s="143">
        <f t="shared" si="0"/>
        <v>627</v>
      </c>
      <c r="J39" s="164">
        <f t="shared" si="3"/>
        <v>0.37320574162679426</v>
      </c>
      <c r="K39" s="163">
        <v>276</v>
      </c>
    </row>
    <row r="40" spans="1:12" x14ac:dyDescent="0.25">
      <c r="A40" s="14" t="s">
        <v>44</v>
      </c>
      <c r="B40" s="173">
        <v>207</v>
      </c>
      <c r="C40" s="171">
        <v>55</v>
      </c>
      <c r="D40" s="143">
        <v>258</v>
      </c>
      <c r="E40" s="172">
        <f t="shared" si="4"/>
        <v>0.2131782945736434</v>
      </c>
      <c r="F40" s="160"/>
      <c r="G40" s="171">
        <v>110</v>
      </c>
      <c r="H40" s="143">
        <v>239</v>
      </c>
      <c r="I40" s="143">
        <f t="shared" si="0"/>
        <v>349</v>
      </c>
      <c r="J40" s="170">
        <f t="shared" si="3"/>
        <v>0.31518624641833809</v>
      </c>
      <c r="K40" s="169">
        <v>86</v>
      </c>
    </row>
    <row r="41" spans="1:12" x14ac:dyDescent="0.25">
      <c r="A41" s="10" t="s">
        <v>45</v>
      </c>
      <c r="B41" s="168">
        <v>67</v>
      </c>
      <c r="C41" s="166">
        <v>23</v>
      </c>
      <c r="D41" s="165">
        <v>181</v>
      </c>
      <c r="E41" s="167">
        <f t="shared" si="4"/>
        <v>0.1270718232044199</v>
      </c>
      <c r="F41" s="153"/>
      <c r="G41" s="166">
        <v>132</v>
      </c>
      <c r="H41" s="165">
        <v>196</v>
      </c>
      <c r="I41" s="143">
        <f t="shared" si="0"/>
        <v>328</v>
      </c>
      <c r="J41" s="164">
        <f t="shared" si="3"/>
        <v>0.40243902439024393</v>
      </c>
      <c r="K41" s="163">
        <v>61</v>
      </c>
    </row>
    <row r="42" spans="1:12" x14ac:dyDescent="0.25">
      <c r="A42" s="14" t="s">
        <v>46</v>
      </c>
      <c r="B42" s="173">
        <v>72</v>
      </c>
      <c r="C42" s="171">
        <v>56</v>
      </c>
      <c r="D42" s="143">
        <v>303</v>
      </c>
      <c r="E42" s="172">
        <f t="shared" si="4"/>
        <v>0.18481848184818481</v>
      </c>
      <c r="F42" s="160"/>
      <c r="G42" s="171">
        <v>135</v>
      </c>
      <c r="H42" s="143">
        <v>315</v>
      </c>
      <c r="I42" s="143">
        <f t="shared" si="0"/>
        <v>450</v>
      </c>
      <c r="J42" s="170">
        <f t="shared" si="3"/>
        <v>0.3</v>
      </c>
      <c r="K42" s="169">
        <v>132</v>
      </c>
    </row>
    <row r="43" spans="1:12" x14ac:dyDescent="0.25">
      <c r="A43" s="10" t="s">
        <v>47</v>
      </c>
      <c r="B43" s="168">
        <v>53</v>
      </c>
      <c r="C43" s="166">
        <v>12</v>
      </c>
      <c r="D43" s="165">
        <v>168</v>
      </c>
      <c r="E43" s="167">
        <f t="shared" si="4"/>
        <v>7.1428571428571425E-2</v>
      </c>
      <c r="F43" s="153"/>
      <c r="G43" s="166">
        <v>38</v>
      </c>
      <c r="H43" s="165">
        <v>160</v>
      </c>
      <c r="I43" s="143">
        <f t="shared" si="0"/>
        <v>198</v>
      </c>
      <c r="J43" s="164">
        <f t="shared" si="3"/>
        <v>0.19191919191919191</v>
      </c>
      <c r="K43" s="163">
        <v>56</v>
      </c>
    </row>
    <row r="44" spans="1:12" x14ac:dyDescent="0.25">
      <c r="A44" s="14" t="s">
        <v>48</v>
      </c>
      <c r="B44" s="173">
        <v>35</v>
      </c>
      <c r="C44" s="171">
        <v>51</v>
      </c>
      <c r="D44" s="143">
        <v>173</v>
      </c>
      <c r="E44" s="172">
        <f t="shared" si="4"/>
        <v>0.2947976878612717</v>
      </c>
      <c r="F44" s="160"/>
      <c r="G44" s="171">
        <v>109</v>
      </c>
      <c r="H44" s="143">
        <v>211</v>
      </c>
      <c r="I44" s="143">
        <f t="shared" si="0"/>
        <v>320</v>
      </c>
      <c r="J44" s="170">
        <f t="shared" si="3"/>
        <v>0.34062500000000001</v>
      </c>
      <c r="K44" s="169">
        <v>159</v>
      </c>
    </row>
    <row r="45" spans="1:12" x14ac:dyDescent="0.25">
      <c r="A45" s="10" t="s">
        <v>49</v>
      </c>
      <c r="B45" s="168">
        <v>64</v>
      </c>
      <c r="C45" s="166">
        <v>35</v>
      </c>
      <c r="D45" s="165">
        <v>229</v>
      </c>
      <c r="E45" s="167">
        <f t="shared" si="4"/>
        <v>0.15283842794759825</v>
      </c>
      <c r="F45" s="153"/>
      <c r="G45" s="166">
        <v>86</v>
      </c>
      <c r="H45" s="165">
        <v>180</v>
      </c>
      <c r="I45" s="143">
        <f t="shared" si="0"/>
        <v>266</v>
      </c>
      <c r="J45" s="164">
        <f t="shared" si="3"/>
        <v>0.32330827067669171</v>
      </c>
      <c r="K45" s="163">
        <v>125</v>
      </c>
    </row>
    <row r="46" spans="1:12" x14ac:dyDescent="0.25">
      <c r="A46" s="14" t="s">
        <v>50</v>
      </c>
      <c r="B46" s="173">
        <v>203</v>
      </c>
      <c r="C46" s="171">
        <v>67</v>
      </c>
      <c r="D46" s="143">
        <v>365</v>
      </c>
      <c r="E46" s="172">
        <f t="shared" si="4"/>
        <v>0.18356164383561643</v>
      </c>
      <c r="F46" s="160"/>
      <c r="G46" s="171">
        <v>98</v>
      </c>
      <c r="H46" s="143">
        <v>308</v>
      </c>
      <c r="I46" s="143">
        <f t="shared" si="0"/>
        <v>406</v>
      </c>
      <c r="J46" s="170">
        <f t="shared" si="3"/>
        <v>0.2413793103448276</v>
      </c>
      <c r="K46" s="169">
        <v>121</v>
      </c>
    </row>
    <row r="47" spans="1:12" x14ac:dyDescent="0.25">
      <c r="A47" s="10" t="s">
        <v>51</v>
      </c>
      <c r="B47" s="168">
        <v>34</v>
      </c>
      <c r="C47" s="166">
        <v>84</v>
      </c>
      <c r="D47" s="165">
        <v>416</v>
      </c>
      <c r="E47" s="167">
        <f t="shared" si="4"/>
        <v>0.20192307692307693</v>
      </c>
      <c r="F47" s="153"/>
      <c r="G47" s="166">
        <v>170</v>
      </c>
      <c r="H47" s="165">
        <v>383</v>
      </c>
      <c r="I47" s="143">
        <f t="shared" si="0"/>
        <v>553</v>
      </c>
      <c r="J47" s="164">
        <f t="shared" si="3"/>
        <v>0.30741410488245929</v>
      </c>
      <c r="K47" s="163">
        <v>161</v>
      </c>
    </row>
    <row r="48" spans="1:12" x14ac:dyDescent="0.25">
      <c r="A48" s="12" t="s">
        <v>52</v>
      </c>
      <c r="B48" s="162">
        <v>63</v>
      </c>
      <c r="C48" s="159">
        <v>43</v>
      </c>
      <c r="D48" s="158">
        <v>184</v>
      </c>
      <c r="E48" s="161">
        <f t="shared" si="4"/>
        <v>0.23369565217391305</v>
      </c>
      <c r="F48" s="160"/>
      <c r="G48" s="159">
        <v>107</v>
      </c>
      <c r="H48" s="158">
        <v>76</v>
      </c>
      <c r="I48" s="143">
        <f t="shared" si="0"/>
        <v>183</v>
      </c>
      <c r="J48" s="157">
        <f t="shared" si="3"/>
        <v>0.58469945355191255</v>
      </c>
      <c r="K48" s="156">
        <v>62</v>
      </c>
    </row>
    <row r="49" spans="1:12" x14ac:dyDescent="0.25">
      <c r="A49" s="15" t="s">
        <v>53</v>
      </c>
      <c r="B49" s="155">
        <v>31</v>
      </c>
      <c r="C49" s="152">
        <v>308</v>
      </c>
      <c r="D49" s="151">
        <v>961</v>
      </c>
      <c r="E49" s="154">
        <f t="shared" si="4"/>
        <v>0.32049947970863685</v>
      </c>
      <c r="F49" s="153"/>
      <c r="G49" s="152">
        <v>800</v>
      </c>
      <c r="H49" s="151">
        <v>543</v>
      </c>
      <c r="I49" s="143">
        <f t="shared" si="0"/>
        <v>1343</v>
      </c>
      <c r="J49" s="150">
        <f t="shared" si="3"/>
        <v>0.59568131049888307</v>
      </c>
      <c r="K49" s="149">
        <v>267</v>
      </c>
      <c r="L49" s="16"/>
    </row>
    <row r="50" spans="1:12" ht="15.75" thickBot="1" x14ac:dyDescent="0.3">
      <c r="A50" s="17" t="s">
        <v>54</v>
      </c>
      <c r="B50" s="148">
        <v>76</v>
      </c>
      <c r="C50" s="145">
        <v>122</v>
      </c>
      <c r="D50" s="144">
        <v>461</v>
      </c>
      <c r="E50" s="147">
        <f t="shared" si="4"/>
        <v>0.2646420824295011</v>
      </c>
      <c r="F50" s="146"/>
      <c r="G50" s="145">
        <v>245</v>
      </c>
      <c r="H50" s="144">
        <v>313</v>
      </c>
      <c r="I50" s="143">
        <f t="shared" si="0"/>
        <v>558</v>
      </c>
      <c r="J50" s="142">
        <f t="shared" si="3"/>
        <v>0.43906810035842292</v>
      </c>
      <c r="K50" s="141">
        <v>191</v>
      </c>
      <c r="L50" s="16"/>
    </row>
    <row r="51" spans="1:12" ht="16.5" thickBot="1" x14ac:dyDescent="0.3">
      <c r="A51" s="18" t="s">
        <v>55</v>
      </c>
      <c r="B51" s="136"/>
      <c r="C51" s="138">
        <f>SUM(C3:C50)</f>
        <v>5965</v>
      </c>
      <c r="D51" s="19">
        <f>SUM(D3:D50)</f>
        <v>23445</v>
      </c>
      <c r="E51" s="140">
        <f t="shared" si="4"/>
        <v>0.25442525058647897</v>
      </c>
      <c r="F51" s="139"/>
      <c r="G51" s="138">
        <f>SUM(G3:G50)</f>
        <v>11700</v>
      </c>
      <c r="H51" s="19">
        <f>SUM(H3:H50)</f>
        <v>18075</v>
      </c>
      <c r="I51" s="19">
        <f>SUM(I3:I50)</f>
        <v>29775</v>
      </c>
      <c r="J51" s="137">
        <f t="shared" si="3"/>
        <v>0.39294710327455917</v>
      </c>
      <c r="K51" s="136">
        <f>SUM(K3:K50)</f>
        <v>5483</v>
      </c>
      <c r="L51" s="20"/>
    </row>
    <row r="52" spans="1:12" ht="15.75" x14ac:dyDescent="0.25">
      <c r="J52" s="23"/>
    </row>
    <row r="53" spans="1:12" x14ac:dyDescent="0.25">
      <c r="J53" s="24"/>
    </row>
    <row r="54" spans="1:12" x14ac:dyDescent="0.25">
      <c r="J54" s="25"/>
      <c r="K54" s="2"/>
    </row>
    <row r="55" spans="1:12" x14ac:dyDescent="0.25">
      <c r="J55" s="25"/>
      <c r="K55" s="2"/>
    </row>
    <row r="56" spans="1:12" x14ac:dyDescent="0.25">
      <c r="J56" s="25"/>
      <c r="K56" s="2"/>
    </row>
    <row r="57" spans="1:12" x14ac:dyDescent="0.25">
      <c r="J57" s="25"/>
      <c r="K57" s="2"/>
    </row>
    <row r="58" spans="1:12" x14ac:dyDescent="0.25">
      <c r="J58" s="25"/>
      <c r="K58" s="2"/>
    </row>
    <row r="59" spans="1:12" x14ac:dyDescent="0.25">
      <c r="J59" s="25"/>
      <c r="K59" s="2"/>
    </row>
    <row r="60" spans="1:12" x14ac:dyDescent="0.25">
      <c r="J60" s="25"/>
      <c r="K60" s="2"/>
    </row>
    <row r="61" spans="1:12" x14ac:dyDescent="0.25">
      <c r="J61" s="2"/>
      <c r="K61" s="2"/>
    </row>
    <row r="62" spans="1:12" x14ac:dyDescent="0.25">
      <c r="J62" s="2"/>
    </row>
    <row r="63" spans="1:12" x14ac:dyDescent="0.25">
      <c r="J63" s="2"/>
      <c r="K63" s="2"/>
    </row>
    <row r="64" spans="1:12" x14ac:dyDescent="0.25">
      <c r="J64" s="2"/>
      <c r="K64" s="2"/>
    </row>
    <row r="65" spans="10:11" x14ac:dyDescent="0.25">
      <c r="J65" s="2"/>
      <c r="K65" s="2"/>
    </row>
    <row r="66" spans="10:11" x14ac:dyDescent="0.25">
      <c r="J66" s="2"/>
      <c r="K66" s="2"/>
    </row>
    <row r="67" spans="10:11" x14ac:dyDescent="0.25">
      <c r="J67" s="2"/>
      <c r="K67" s="2"/>
    </row>
    <row r="68" spans="10:11" x14ac:dyDescent="0.25">
      <c r="J68" s="2"/>
      <c r="K68" s="2"/>
    </row>
    <row r="69" spans="10:11" x14ac:dyDescent="0.25">
      <c r="J69" s="2"/>
      <c r="K69" s="2"/>
    </row>
    <row r="70" spans="10:11" x14ac:dyDescent="0.25">
      <c r="J70" s="2"/>
      <c r="K70" s="2"/>
    </row>
    <row r="71" spans="10:11" x14ac:dyDescent="0.25">
      <c r="J71" s="2"/>
      <c r="K71" s="2"/>
    </row>
    <row r="72" spans="10:11" x14ac:dyDescent="0.25">
      <c r="J72" s="2"/>
      <c r="K72" s="2"/>
    </row>
    <row r="73" spans="10:11" x14ac:dyDescent="0.25">
      <c r="J73" s="2"/>
      <c r="K73" s="2"/>
    </row>
    <row r="74" spans="10:11" x14ac:dyDescent="0.25">
      <c r="J74" s="2"/>
      <c r="K74" s="2"/>
    </row>
    <row r="75" spans="10:11" x14ac:dyDescent="0.25">
      <c r="J75" s="2"/>
      <c r="K75" s="2"/>
    </row>
    <row r="76" spans="10:11" x14ac:dyDescent="0.25">
      <c r="J76" s="2"/>
      <c r="K76" s="2"/>
    </row>
    <row r="77" spans="10:11" x14ac:dyDescent="0.25">
      <c r="J77" s="2"/>
      <c r="K77" s="2"/>
    </row>
    <row r="78" spans="10:11" x14ac:dyDescent="0.25">
      <c r="J78" s="2"/>
      <c r="K78" s="2"/>
    </row>
    <row r="79" spans="10:11" x14ac:dyDescent="0.25">
      <c r="J79" s="2"/>
      <c r="K79" s="2"/>
    </row>
    <row r="80" spans="10:11" x14ac:dyDescent="0.25">
      <c r="J80" s="2"/>
      <c r="K80" s="2"/>
    </row>
    <row r="81" spans="10:11" x14ac:dyDescent="0.25">
      <c r="J81" s="2"/>
      <c r="K81" s="2"/>
    </row>
    <row r="82" spans="10:11" x14ac:dyDescent="0.25">
      <c r="J82" s="2"/>
      <c r="K82" s="2"/>
    </row>
    <row r="83" spans="10:11" x14ac:dyDescent="0.25">
      <c r="J83" s="2"/>
      <c r="K83" s="2"/>
    </row>
    <row r="84" spans="10:11" x14ac:dyDescent="0.25">
      <c r="J84" s="2"/>
      <c r="K84" s="2"/>
    </row>
    <row r="85" spans="10:11" x14ac:dyDescent="0.25">
      <c r="J85" s="2"/>
      <c r="K85" s="2"/>
    </row>
    <row r="86" spans="10:11" x14ac:dyDescent="0.25">
      <c r="J86" s="2"/>
      <c r="K86" s="2"/>
    </row>
    <row r="87" spans="10:11" x14ac:dyDescent="0.25">
      <c r="J87" s="2"/>
      <c r="K87" s="2"/>
    </row>
    <row r="88" spans="10:11" x14ac:dyDescent="0.25">
      <c r="J88" s="2"/>
      <c r="K88" s="2"/>
    </row>
    <row r="89" spans="10:11" x14ac:dyDescent="0.25">
      <c r="J89" s="2"/>
      <c r="K89" s="2"/>
    </row>
    <row r="90" spans="10:11" x14ac:dyDescent="0.25">
      <c r="J90" s="2"/>
      <c r="K90" s="2"/>
    </row>
    <row r="91" spans="10:11" x14ac:dyDescent="0.25">
      <c r="J91" s="2"/>
      <c r="K91" s="2"/>
    </row>
    <row r="92" spans="10:11" x14ac:dyDescent="0.25">
      <c r="J92" s="2"/>
      <c r="K92" s="2"/>
    </row>
    <row r="93" spans="10:11" x14ac:dyDescent="0.25">
      <c r="J93" s="2"/>
      <c r="K93" s="2"/>
    </row>
    <row r="94" spans="10:11" x14ac:dyDescent="0.25">
      <c r="J94" s="2"/>
      <c r="K94" s="2"/>
    </row>
    <row r="95" spans="10:11" x14ac:dyDescent="0.25">
      <c r="J95" s="2"/>
      <c r="K95" s="2"/>
    </row>
    <row r="96" spans="10:11" x14ac:dyDescent="0.25">
      <c r="J96" s="2"/>
      <c r="K96" s="2"/>
    </row>
    <row r="97" spans="10:11" x14ac:dyDescent="0.25">
      <c r="J97" s="2"/>
      <c r="K97" s="2"/>
    </row>
    <row r="98" spans="10:11" x14ac:dyDescent="0.25">
      <c r="J98" s="2"/>
      <c r="K98" s="2"/>
    </row>
    <row r="99" spans="10:11" x14ac:dyDescent="0.25">
      <c r="J99" s="2"/>
      <c r="K99" s="2"/>
    </row>
    <row r="100" spans="10:11" x14ac:dyDescent="0.25">
      <c r="J100" s="2"/>
      <c r="K100" s="2"/>
    </row>
    <row r="101" spans="10:11" x14ac:dyDescent="0.25">
      <c r="J101" s="2"/>
      <c r="K101" s="2"/>
    </row>
    <row r="102" spans="10:11" x14ac:dyDescent="0.25">
      <c r="J102" s="2"/>
      <c r="K102" s="2"/>
    </row>
    <row r="103" spans="10:11" x14ac:dyDescent="0.25">
      <c r="J103" s="2"/>
      <c r="K103" s="2"/>
    </row>
    <row r="104" spans="10:11" x14ac:dyDescent="0.25">
      <c r="J104" s="2"/>
      <c r="K104" s="2"/>
    </row>
    <row r="105" spans="10:11" x14ac:dyDescent="0.25">
      <c r="J105" s="2"/>
      <c r="K105" s="2"/>
    </row>
    <row r="106" spans="10:11" x14ac:dyDescent="0.25">
      <c r="J106" s="2"/>
      <c r="K106" s="2"/>
    </row>
    <row r="107" spans="10:11" x14ac:dyDescent="0.25">
      <c r="J107" s="2"/>
      <c r="K107" s="2"/>
    </row>
    <row r="108" spans="10:11" x14ac:dyDescent="0.25">
      <c r="J108" s="2"/>
      <c r="K108" s="2"/>
    </row>
    <row r="109" spans="10:11" x14ac:dyDescent="0.25">
      <c r="J109" s="2"/>
      <c r="K109" s="2"/>
    </row>
    <row r="110" spans="10:11" x14ac:dyDescent="0.25">
      <c r="J110" s="2"/>
      <c r="K110" s="2"/>
    </row>
    <row r="111" spans="10:11" x14ac:dyDescent="0.25">
      <c r="J111" s="2"/>
      <c r="K111" s="2"/>
    </row>
    <row r="112" spans="10:11" x14ac:dyDescent="0.25">
      <c r="J112" s="2"/>
      <c r="K112" s="2"/>
    </row>
    <row r="113" spans="10:11" x14ac:dyDescent="0.25">
      <c r="J113" s="2"/>
      <c r="K113" s="2"/>
    </row>
    <row r="114" spans="10:11" x14ac:dyDescent="0.25">
      <c r="J114" s="2"/>
      <c r="K114" s="2"/>
    </row>
    <row r="115" spans="10:11" x14ac:dyDescent="0.25">
      <c r="J115" s="2"/>
      <c r="K115" s="2"/>
    </row>
    <row r="116" spans="10:11" x14ac:dyDescent="0.25">
      <c r="J116" s="2"/>
      <c r="K116" s="2"/>
    </row>
    <row r="117" spans="10:11" x14ac:dyDescent="0.25">
      <c r="J117" s="2"/>
      <c r="K117" s="2"/>
    </row>
    <row r="118" spans="10:11" x14ac:dyDescent="0.25">
      <c r="J118" s="2"/>
      <c r="K118" s="2"/>
    </row>
    <row r="119" spans="10:11" x14ac:dyDescent="0.25">
      <c r="J119" s="2"/>
      <c r="K119" s="2"/>
    </row>
    <row r="120" spans="10:11" x14ac:dyDescent="0.25">
      <c r="J120" s="2"/>
      <c r="K120" s="2"/>
    </row>
    <row r="121" spans="10:11" x14ac:dyDescent="0.25">
      <c r="J121" s="2"/>
      <c r="K121" s="2"/>
    </row>
    <row r="122" spans="10:11" x14ac:dyDescent="0.25">
      <c r="J122" s="2"/>
      <c r="K122" s="2"/>
    </row>
    <row r="123" spans="10:11" x14ac:dyDescent="0.25">
      <c r="J123" s="2"/>
      <c r="K123" s="2"/>
    </row>
    <row r="124" spans="10:11" x14ac:dyDescent="0.25">
      <c r="J124" s="2"/>
      <c r="K124" s="2"/>
    </row>
    <row r="125" spans="10:11" x14ac:dyDescent="0.25">
      <c r="J125" s="2"/>
      <c r="K125" s="2"/>
    </row>
    <row r="126" spans="10:11" x14ac:dyDescent="0.25">
      <c r="J126" s="2"/>
      <c r="K126" s="2"/>
    </row>
    <row r="127" spans="10:11" x14ac:dyDescent="0.25">
      <c r="J127" s="2"/>
      <c r="K127" s="2"/>
    </row>
    <row r="128" spans="10:11" x14ac:dyDescent="0.25">
      <c r="J128" s="2"/>
      <c r="K128" s="2"/>
    </row>
    <row r="129" spans="10:11" x14ac:dyDescent="0.25">
      <c r="J129" s="2"/>
      <c r="K129" s="2"/>
    </row>
    <row r="130" spans="10:11" x14ac:dyDescent="0.25">
      <c r="J130" s="2"/>
      <c r="K130" s="2"/>
    </row>
    <row r="131" spans="10:11" x14ac:dyDescent="0.25">
      <c r="J131" s="2"/>
      <c r="K131" s="2"/>
    </row>
    <row r="132" spans="10:11" x14ac:dyDescent="0.25">
      <c r="J132" s="2"/>
      <c r="K132" s="2"/>
    </row>
    <row r="133" spans="10:11" x14ac:dyDescent="0.25">
      <c r="J133" s="2"/>
      <c r="K133" s="2"/>
    </row>
    <row r="134" spans="10:11" x14ac:dyDescent="0.25">
      <c r="J134" s="2"/>
      <c r="K134" s="2"/>
    </row>
    <row r="135" spans="10:11" x14ac:dyDescent="0.25">
      <c r="J135" s="2"/>
      <c r="K135" s="2"/>
    </row>
    <row r="136" spans="10:11" x14ac:dyDescent="0.25">
      <c r="J136" s="2"/>
      <c r="K136" s="2"/>
    </row>
    <row r="137" spans="10:11" x14ac:dyDescent="0.25">
      <c r="J137" s="2"/>
      <c r="K137" s="2"/>
    </row>
    <row r="138" spans="10:11" x14ac:dyDescent="0.25">
      <c r="J138" s="2"/>
      <c r="K138" s="2"/>
    </row>
    <row r="139" spans="10:11" x14ac:dyDescent="0.25">
      <c r="J139" s="2"/>
      <c r="K139" s="2"/>
    </row>
    <row r="140" spans="10:11" x14ac:dyDescent="0.25">
      <c r="J140" s="2"/>
      <c r="K140" s="2"/>
    </row>
    <row r="141" spans="10:11" x14ac:dyDescent="0.25">
      <c r="J141" s="2"/>
      <c r="K141" s="2"/>
    </row>
    <row r="142" spans="10:11" x14ac:dyDescent="0.25">
      <c r="J142" s="2"/>
      <c r="K142" s="2"/>
    </row>
    <row r="143" spans="10:11" x14ac:dyDescent="0.25">
      <c r="J143" s="2"/>
      <c r="K143" s="2"/>
    </row>
    <row r="144" spans="10:11" x14ac:dyDescent="0.25">
      <c r="J144" s="2"/>
      <c r="K144" s="2"/>
    </row>
    <row r="145" spans="10:11" x14ac:dyDescent="0.25">
      <c r="J145" s="2"/>
      <c r="K145" s="2"/>
    </row>
    <row r="146" spans="10:11" x14ac:dyDescent="0.25">
      <c r="J146" s="2"/>
      <c r="K146" s="2"/>
    </row>
    <row r="147" spans="10:11" x14ac:dyDescent="0.25">
      <c r="J147" s="2"/>
      <c r="K147" s="2"/>
    </row>
    <row r="148" spans="10:11" x14ac:dyDescent="0.25">
      <c r="J148" s="2"/>
      <c r="K148" s="2"/>
    </row>
    <row r="149" spans="10:11" x14ac:dyDescent="0.25">
      <c r="J149" s="2"/>
      <c r="K149" s="2"/>
    </row>
    <row r="150" spans="10:11" x14ac:dyDescent="0.25">
      <c r="J150" s="2"/>
      <c r="K150" s="2"/>
    </row>
    <row r="151" spans="10:11" x14ac:dyDescent="0.25">
      <c r="J151" s="2"/>
      <c r="K151" s="2"/>
    </row>
    <row r="152" spans="10:11" x14ac:dyDescent="0.25">
      <c r="J152" s="2"/>
      <c r="K152" s="2"/>
    </row>
    <row r="153" spans="10:11" x14ac:dyDescent="0.25">
      <c r="J153" s="2"/>
      <c r="K153" s="2"/>
    </row>
    <row r="154" spans="10:11" x14ac:dyDescent="0.25">
      <c r="J154" s="2"/>
      <c r="K154" s="2"/>
    </row>
    <row r="155" spans="10:11" x14ac:dyDescent="0.25">
      <c r="J155" s="2"/>
      <c r="K155" s="2"/>
    </row>
    <row r="156" spans="10:11" x14ac:dyDescent="0.25">
      <c r="J156" s="2"/>
      <c r="K156" s="2"/>
    </row>
    <row r="157" spans="10:11" x14ac:dyDescent="0.25">
      <c r="J157" s="2"/>
      <c r="K157" s="2"/>
    </row>
    <row r="158" spans="10:11" x14ac:dyDescent="0.25">
      <c r="J158" s="2"/>
      <c r="K158" s="2"/>
    </row>
    <row r="159" spans="10:11" x14ac:dyDescent="0.25">
      <c r="J159" s="2"/>
      <c r="K159" s="2"/>
    </row>
    <row r="160" spans="10:11" x14ac:dyDescent="0.25">
      <c r="J160" s="2"/>
      <c r="K160" s="2"/>
    </row>
    <row r="161" spans="10:11" x14ac:dyDescent="0.25">
      <c r="J161" s="2"/>
      <c r="K161" s="2"/>
    </row>
    <row r="162" spans="10:11" x14ac:dyDescent="0.25">
      <c r="J162" s="2"/>
      <c r="K162" s="2"/>
    </row>
    <row r="163" spans="10:11" x14ac:dyDescent="0.25">
      <c r="J163" s="2"/>
      <c r="K163" s="2"/>
    </row>
    <row r="164" spans="10:11" x14ac:dyDescent="0.25">
      <c r="J164" s="2"/>
      <c r="K164" s="2"/>
    </row>
    <row r="165" spans="10:11" x14ac:dyDescent="0.25">
      <c r="J165" s="2"/>
      <c r="K165" s="2"/>
    </row>
    <row r="166" spans="10:11" x14ac:dyDescent="0.25">
      <c r="J166" s="2"/>
      <c r="K166" s="2"/>
    </row>
    <row r="167" spans="10:11" x14ac:dyDescent="0.25">
      <c r="J167" s="2"/>
      <c r="K167" s="2"/>
    </row>
    <row r="168" spans="10:11" x14ac:dyDescent="0.25">
      <c r="J168" s="2"/>
      <c r="K168" s="2"/>
    </row>
    <row r="169" spans="10:11" x14ac:dyDescent="0.25">
      <c r="J169" s="2"/>
      <c r="K169" s="2"/>
    </row>
    <row r="170" spans="10:11" x14ac:dyDescent="0.25">
      <c r="J170" s="2"/>
      <c r="K170" s="2"/>
    </row>
    <row r="171" spans="10:11" x14ac:dyDescent="0.25">
      <c r="J171" s="2"/>
      <c r="K171" s="2"/>
    </row>
    <row r="172" spans="10:11" x14ac:dyDescent="0.25">
      <c r="J172" s="2"/>
      <c r="K172" s="2"/>
    </row>
    <row r="173" spans="10:11" x14ac:dyDescent="0.25">
      <c r="J173" s="2"/>
      <c r="K173" s="2"/>
    </row>
    <row r="174" spans="10:11" x14ac:dyDescent="0.25">
      <c r="J174" s="2"/>
      <c r="K174" s="2"/>
    </row>
    <row r="175" spans="10:11" x14ac:dyDescent="0.25">
      <c r="J175" s="2"/>
      <c r="K175" s="2"/>
    </row>
    <row r="176" spans="10:11" x14ac:dyDescent="0.25">
      <c r="J176" s="2"/>
      <c r="K176" s="2"/>
    </row>
    <row r="177" spans="10:11" x14ac:dyDescent="0.25">
      <c r="J177" s="2"/>
      <c r="K177" s="2"/>
    </row>
    <row r="178" spans="10:11" x14ac:dyDescent="0.25">
      <c r="J178" s="2"/>
      <c r="K178" s="2"/>
    </row>
    <row r="179" spans="10:11" x14ac:dyDescent="0.25">
      <c r="J179" s="2"/>
      <c r="K179" s="2"/>
    </row>
    <row r="180" spans="10:11" x14ac:dyDescent="0.25">
      <c r="J180" s="2"/>
      <c r="K180" s="2"/>
    </row>
    <row r="181" spans="10:11" x14ac:dyDescent="0.25">
      <c r="J181" s="2"/>
      <c r="K181" s="2"/>
    </row>
    <row r="182" spans="10:11" x14ac:dyDescent="0.25">
      <c r="J182" s="2"/>
      <c r="K182" s="2"/>
    </row>
    <row r="183" spans="10:11" x14ac:dyDescent="0.25">
      <c r="J183" s="2"/>
      <c r="K183" s="2"/>
    </row>
    <row r="184" spans="10:11" x14ac:dyDescent="0.25">
      <c r="J184" s="2"/>
      <c r="K184" s="2"/>
    </row>
    <row r="185" spans="10:11" x14ac:dyDescent="0.25">
      <c r="J185" s="2"/>
      <c r="K185" s="2"/>
    </row>
    <row r="186" spans="10:11" x14ac:dyDescent="0.25">
      <c r="J186" s="2"/>
      <c r="K186" s="2"/>
    </row>
    <row r="187" spans="10:11" x14ac:dyDescent="0.25">
      <c r="J187" s="2"/>
      <c r="K187" s="2"/>
    </row>
    <row r="188" spans="10:11" x14ac:dyDescent="0.25">
      <c r="J188" s="2"/>
      <c r="K188" s="2"/>
    </row>
    <row r="189" spans="10:11" x14ac:dyDescent="0.25">
      <c r="J189" s="2"/>
      <c r="K189" s="2"/>
    </row>
    <row r="190" spans="10:11" x14ac:dyDescent="0.25">
      <c r="J190" s="2"/>
      <c r="K190" s="2"/>
    </row>
    <row r="191" spans="10:11" x14ac:dyDescent="0.25">
      <c r="J191" s="2"/>
      <c r="K191" s="2"/>
    </row>
    <row r="192" spans="10:11" x14ac:dyDescent="0.25">
      <c r="J192" s="2"/>
      <c r="K192" s="2"/>
    </row>
    <row r="193" spans="10:11" x14ac:dyDescent="0.25">
      <c r="J193" s="2"/>
      <c r="K193" s="2"/>
    </row>
    <row r="194" spans="10:11" x14ac:dyDescent="0.25">
      <c r="J194" s="2"/>
      <c r="K194" s="2"/>
    </row>
    <row r="195" spans="10:11" x14ac:dyDescent="0.25">
      <c r="J195" s="2"/>
      <c r="K195" s="2"/>
    </row>
    <row r="196" spans="10:11" x14ac:dyDescent="0.25">
      <c r="J196" s="2"/>
      <c r="K196" s="2"/>
    </row>
    <row r="197" spans="10:11" x14ac:dyDescent="0.25">
      <c r="J197" s="2"/>
      <c r="K197" s="2"/>
    </row>
    <row r="198" spans="10:11" x14ac:dyDescent="0.25">
      <c r="J198" s="2"/>
      <c r="K198" s="2"/>
    </row>
    <row r="199" spans="10:11" x14ac:dyDescent="0.25">
      <c r="J199" s="2"/>
      <c r="K199" s="2"/>
    </row>
    <row r="200" spans="10:11" x14ac:dyDescent="0.25">
      <c r="J200" s="2"/>
      <c r="K200" s="2"/>
    </row>
    <row r="201" spans="10:11" x14ac:dyDescent="0.25">
      <c r="J201" s="2"/>
      <c r="K201" s="2"/>
    </row>
    <row r="202" spans="10:11" x14ac:dyDescent="0.25">
      <c r="J202" s="2"/>
      <c r="K202" s="2"/>
    </row>
    <row r="203" spans="10:11" x14ac:dyDescent="0.25">
      <c r="J203" s="2"/>
      <c r="K203" s="2"/>
    </row>
    <row r="204" spans="10:11" x14ac:dyDescent="0.25">
      <c r="J204" s="2"/>
      <c r="K204" s="2"/>
    </row>
    <row r="205" spans="10:11" x14ac:dyDescent="0.25">
      <c r="J205" s="2"/>
      <c r="K205" s="2"/>
    </row>
    <row r="206" spans="10:11" x14ac:dyDescent="0.25">
      <c r="J206" s="2"/>
      <c r="K206" s="2"/>
    </row>
    <row r="207" spans="10:11" x14ac:dyDescent="0.25">
      <c r="J207" s="2"/>
      <c r="K207" s="2"/>
    </row>
    <row r="208" spans="10:11" x14ac:dyDescent="0.25">
      <c r="J208" s="2"/>
      <c r="K208" s="2"/>
    </row>
    <row r="209" spans="10:11" x14ac:dyDescent="0.25">
      <c r="J209" s="2"/>
      <c r="K209" s="2"/>
    </row>
    <row r="210" spans="10:11" x14ac:dyDescent="0.25">
      <c r="J210" s="2"/>
      <c r="K210" s="2"/>
    </row>
    <row r="211" spans="10:11" x14ac:dyDescent="0.25">
      <c r="J211" s="2"/>
      <c r="K211" s="2"/>
    </row>
    <row r="212" spans="10:11" x14ac:dyDescent="0.25">
      <c r="J212" s="2"/>
      <c r="K212" s="2"/>
    </row>
    <row r="213" spans="10:11" x14ac:dyDescent="0.25">
      <c r="J213" s="2"/>
      <c r="K213" s="2"/>
    </row>
    <row r="214" spans="10:11" x14ac:dyDescent="0.25">
      <c r="J214" s="2"/>
      <c r="K214" s="2"/>
    </row>
    <row r="215" spans="10:11" x14ac:dyDescent="0.25">
      <c r="J215" s="2"/>
      <c r="K215" s="2"/>
    </row>
    <row r="216" spans="10:11" x14ac:dyDescent="0.25">
      <c r="J216" s="2"/>
      <c r="K216" s="2"/>
    </row>
    <row r="217" spans="10:11" x14ac:dyDescent="0.25">
      <c r="J217" s="2"/>
      <c r="K217" s="2"/>
    </row>
    <row r="218" spans="10:11" x14ac:dyDescent="0.25">
      <c r="J218" s="2"/>
      <c r="K218" s="2"/>
    </row>
    <row r="219" spans="10:11" x14ac:dyDescent="0.25">
      <c r="J219" s="2"/>
      <c r="K219" s="2"/>
    </row>
    <row r="220" spans="10:11" x14ac:dyDescent="0.25">
      <c r="J220" s="2"/>
      <c r="K220" s="2"/>
    </row>
    <row r="221" spans="10:11" x14ac:dyDescent="0.25">
      <c r="J221" s="2"/>
      <c r="K221" s="2"/>
    </row>
    <row r="222" spans="10:11" x14ac:dyDescent="0.25">
      <c r="J222" s="2"/>
      <c r="K222" s="2"/>
    </row>
    <row r="223" spans="10:11" x14ac:dyDescent="0.25">
      <c r="J223" s="2"/>
      <c r="K223" s="2"/>
    </row>
    <row r="224" spans="10:11" x14ac:dyDescent="0.25">
      <c r="J224" s="2"/>
      <c r="K224" s="2"/>
    </row>
    <row r="225" spans="10:11" x14ac:dyDescent="0.25">
      <c r="J225" s="2"/>
      <c r="K225" s="2"/>
    </row>
    <row r="226" spans="10:11" x14ac:dyDescent="0.25">
      <c r="J226" s="2"/>
      <c r="K226" s="2"/>
    </row>
    <row r="227" spans="10:11" x14ac:dyDescent="0.25">
      <c r="J227" s="2"/>
      <c r="K227" s="2"/>
    </row>
    <row r="228" spans="10:11" x14ac:dyDescent="0.25">
      <c r="J228" s="2"/>
      <c r="K228" s="2"/>
    </row>
    <row r="229" spans="10:11" x14ac:dyDescent="0.25">
      <c r="J229" s="2"/>
      <c r="K229" s="2"/>
    </row>
    <row r="230" spans="10:11" x14ac:dyDescent="0.25">
      <c r="J230" s="2"/>
      <c r="K230" s="2"/>
    </row>
    <row r="231" spans="10:11" x14ac:dyDescent="0.25">
      <c r="J231" s="2"/>
      <c r="K231" s="2"/>
    </row>
    <row r="232" spans="10:11" x14ac:dyDescent="0.25">
      <c r="J232" s="2"/>
      <c r="K232" s="2"/>
    </row>
    <row r="233" spans="10:11" x14ac:dyDescent="0.25">
      <c r="J233" s="2"/>
      <c r="K233" s="2"/>
    </row>
    <row r="234" spans="10:11" x14ac:dyDescent="0.25">
      <c r="J234" s="2"/>
      <c r="K234" s="2"/>
    </row>
    <row r="235" spans="10:11" x14ac:dyDescent="0.25">
      <c r="J235" s="2"/>
      <c r="K235" s="2"/>
    </row>
    <row r="236" spans="10:11" x14ac:dyDescent="0.25">
      <c r="J236" s="2"/>
      <c r="K236" s="2"/>
    </row>
    <row r="237" spans="10:11" x14ac:dyDescent="0.25">
      <c r="J237" s="2"/>
      <c r="K237" s="2"/>
    </row>
    <row r="238" spans="10:11" x14ac:dyDescent="0.25">
      <c r="J238" s="2"/>
      <c r="K238" s="2"/>
    </row>
    <row r="239" spans="10:11" x14ac:dyDescent="0.25">
      <c r="J239" s="2"/>
      <c r="K239" s="2"/>
    </row>
    <row r="240" spans="10:11" x14ac:dyDescent="0.25">
      <c r="J240" s="2"/>
      <c r="K240" s="2"/>
    </row>
    <row r="241" spans="10:11" x14ac:dyDescent="0.25">
      <c r="J241" s="2"/>
      <c r="K241" s="2"/>
    </row>
    <row r="242" spans="10:11" x14ac:dyDescent="0.25">
      <c r="J242" s="2"/>
      <c r="K242" s="2"/>
    </row>
    <row r="243" spans="10:11" x14ac:dyDescent="0.25">
      <c r="J243" s="2"/>
      <c r="K243" s="2"/>
    </row>
    <row r="244" spans="10:11" x14ac:dyDescent="0.25">
      <c r="J244" s="2"/>
      <c r="K244" s="2"/>
    </row>
    <row r="245" spans="10:11" x14ac:dyDescent="0.25">
      <c r="J245" s="2"/>
      <c r="K245" s="2"/>
    </row>
    <row r="246" spans="10:11" x14ac:dyDescent="0.25">
      <c r="J246" s="2"/>
      <c r="K246" s="2"/>
    </row>
    <row r="247" spans="10:11" x14ac:dyDescent="0.25">
      <c r="J247" s="2"/>
      <c r="K247" s="2"/>
    </row>
    <row r="248" spans="10:11" x14ac:dyDescent="0.25">
      <c r="J248" s="2"/>
      <c r="K248" s="2"/>
    </row>
    <row r="249" spans="10:11" x14ac:dyDescent="0.25">
      <c r="J249" s="2"/>
      <c r="K249" s="2"/>
    </row>
    <row r="250" spans="10:11" x14ac:dyDescent="0.25">
      <c r="J250" s="2"/>
      <c r="K250" s="2"/>
    </row>
    <row r="251" spans="10:11" x14ac:dyDescent="0.25">
      <c r="J251" s="2"/>
      <c r="K251" s="2"/>
    </row>
    <row r="252" spans="10:11" x14ac:dyDescent="0.25">
      <c r="J252" s="2"/>
      <c r="K252" s="2"/>
    </row>
    <row r="253" spans="10:11" x14ac:dyDescent="0.25">
      <c r="J253" s="2"/>
      <c r="K253" s="2"/>
    </row>
    <row r="254" spans="10:11" x14ac:dyDescent="0.25">
      <c r="J254" s="2"/>
      <c r="K254" s="2"/>
    </row>
    <row r="255" spans="10:11" x14ac:dyDescent="0.25">
      <c r="J255" s="2"/>
      <c r="K255" s="2"/>
    </row>
    <row r="256" spans="10:11" x14ac:dyDescent="0.25">
      <c r="J256" s="2"/>
      <c r="K256" s="2"/>
    </row>
    <row r="257" spans="10:11" x14ac:dyDescent="0.25">
      <c r="J257" s="2"/>
      <c r="K257" s="2"/>
    </row>
    <row r="258" spans="10:11" x14ac:dyDescent="0.25">
      <c r="J258" s="2"/>
      <c r="K258" s="2"/>
    </row>
    <row r="259" spans="10:11" x14ac:dyDescent="0.25">
      <c r="J259" s="2"/>
      <c r="K259" s="2"/>
    </row>
    <row r="260" spans="10:11" x14ac:dyDescent="0.25">
      <c r="J260" s="2"/>
      <c r="K260" s="2"/>
    </row>
    <row r="261" spans="10:11" x14ac:dyDescent="0.25">
      <c r="J261" s="2"/>
      <c r="K261" s="2"/>
    </row>
    <row r="262" spans="10:11" x14ac:dyDescent="0.25">
      <c r="J262" s="2"/>
      <c r="K262" s="2"/>
    </row>
    <row r="263" spans="10:11" x14ac:dyDescent="0.25">
      <c r="J263" s="2"/>
      <c r="K263" s="2"/>
    </row>
    <row r="264" spans="10:11" x14ac:dyDescent="0.25">
      <c r="J264" s="2"/>
      <c r="K264" s="2"/>
    </row>
    <row r="265" spans="10:11" x14ac:dyDescent="0.25">
      <c r="J265" s="2"/>
      <c r="K265" s="2"/>
    </row>
    <row r="266" spans="10:11" x14ac:dyDescent="0.25">
      <c r="J266" s="2"/>
      <c r="K266" s="2"/>
    </row>
    <row r="267" spans="10:11" x14ac:dyDescent="0.25">
      <c r="J267" s="2"/>
      <c r="K267" s="2"/>
    </row>
    <row r="268" spans="10:11" x14ac:dyDescent="0.25">
      <c r="J268" s="2"/>
      <c r="K268" s="2"/>
    </row>
    <row r="269" spans="10:11" x14ac:dyDescent="0.25">
      <c r="J269" s="2"/>
      <c r="K269" s="2"/>
    </row>
    <row r="270" spans="10:11" x14ac:dyDescent="0.25">
      <c r="J270" s="2"/>
      <c r="K270" s="2"/>
    </row>
    <row r="271" spans="10:11" x14ac:dyDescent="0.25">
      <c r="J271" s="2"/>
      <c r="K271" s="2"/>
    </row>
    <row r="272" spans="10:11" x14ac:dyDescent="0.25">
      <c r="J272" s="2"/>
      <c r="K272" s="2"/>
    </row>
    <row r="273" spans="10:11" x14ac:dyDescent="0.25">
      <c r="J273" s="2"/>
      <c r="K273" s="2"/>
    </row>
    <row r="274" spans="10:11" x14ac:dyDescent="0.25">
      <c r="J274" s="2"/>
      <c r="K274" s="2"/>
    </row>
    <row r="275" spans="10:11" x14ac:dyDescent="0.25">
      <c r="J275" s="2"/>
      <c r="K275" s="2"/>
    </row>
    <row r="276" spans="10:11" x14ac:dyDescent="0.25">
      <c r="J276" s="2"/>
      <c r="K276" s="2"/>
    </row>
    <row r="277" spans="10:11" x14ac:dyDescent="0.25">
      <c r="J277" s="2"/>
      <c r="K277" s="2"/>
    </row>
    <row r="278" spans="10:11" x14ac:dyDescent="0.25">
      <c r="J278" s="2"/>
      <c r="K278" s="2"/>
    </row>
    <row r="279" spans="10:11" x14ac:dyDescent="0.25">
      <c r="J279" s="2"/>
      <c r="K279" s="2"/>
    </row>
    <row r="280" spans="10:11" x14ac:dyDescent="0.25">
      <c r="J280" s="2"/>
      <c r="K280" s="2"/>
    </row>
    <row r="281" spans="10:11" x14ac:dyDescent="0.25">
      <c r="J281" s="2"/>
      <c r="K281" s="2"/>
    </row>
    <row r="282" spans="10:11" x14ac:dyDescent="0.25">
      <c r="J282" s="2"/>
      <c r="K282" s="2"/>
    </row>
    <row r="283" spans="10:11" x14ac:dyDescent="0.25">
      <c r="J283" s="2"/>
      <c r="K283" s="2"/>
    </row>
    <row r="284" spans="10:11" x14ac:dyDescent="0.25">
      <c r="J284" s="2"/>
      <c r="K284" s="2"/>
    </row>
    <row r="285" spans="10:11" x14ac:dyDescent="0.25">
      <c r="J285" s="2"/>
      <c r="K285" s="2"/>
    </row>
    <row r="286" spans="10:11" x14ac:dyDescent="0.25">
      <c r="J286" s="2"/>
      <c r="K286" s="2"/>
    </row>
    <row r="287" spans="10:11" x14ac:dyDescent="0.25">
      <c r="J287" s="2"/>
      <c r="K287" s="2"/>
    </row>
    <row r="288" spans="10:11" x14ac:dyDescent="0.25">
      <c r="J288" s="2"/>
      <c r="K288" s="2"/>
    </row>
    <row r="289" spans="10:11" x14ac:dyDescent="0.25">
      <c r="J289" s="2"/>
      <c r="K289" s="2"/>
    </row>
    <row r="290" spans="10:11" x14ac:dyDescent="0.25">
      <c r="J290" s="2"/>
      <c r="K290" s="2"/>
    </row>
    <row r="291" spans="10:11" x14ac:dyDescent="0.25">
      <c r="J291" s="2"/>
      <c r="K291" s="2"/>
    </row>
    <row r="292" spans="10:11" x14ac:dyDescent="0.25">
      <c r="J292" s="2"/>
      <c r="K292" s="2"/>
    </row>
    <row r="293" spans="10:11" x14ac:dyDescent="0.25">
      <c r="J293" s="2"/>
      <c r="K293" s="2"/>
    </row>
    <row r="294" spans="10:11" x14ac:dyDescent="0.25">
      <c r="J294" s="2"/>
      <c r="K294" s="2"/>
    </row>
    <row r="295" spans="10:11" x14ac:dyDescent="0.25">
      <c r="J295" s="2"/>
      <c r="K295" s="2"/>
    </row>
    <row r="296" spans="10:11" x14ac:dyDescent="0.25">
      <c r="J296" s="2"/>
      <c r="K296" s="2"/>
    </row>
    <row r="297" spans="10:11" x14ac:dyDescent="0.25">
      <c r="J297" s="2"/>
      <c r="K297" s="2"/>
    </row>
    <row r="298" spans="10:11" x14ac:dyDescent="0.25">
      <c r="J298" s="2"/>
      <c r="K298" s="2"/>
    </row>
    <row r="299" spans="10:11" x14ac:dyDescent="0.25">
      <c r="J299" s="2"/>
      <c r="K299" s="2"/>
    </row>
    <row r="300" spans="10:11" x14ac:dyDescent="0.25">
      <c r="J300" s="2"/>
      <c r="K300" s="2"/>
    </row>
    <row r="301" spans="10:11" x14ac:dyDescent="0.25">
      <c r="J301" s="2"/>
      <c r="K301" s="2"/>
    </row>
    <row r="302" spans="10:11" x14ac:dyDescent="0.25">
      <c r="J302" s="2"/>
      <c r="K302" s="2"/>
    </row>
    <row r="303" spans="10:11" x14ac:dyDescent="0.25">
      <c r="J303" s="2"/>
      <c r="K303" s="2"/>
    </row>
    <row r="304" spans="10:11" x14ac:dyDescent="0.25">
      <c r="J304" s="2"/>
      <c r="K304" s="2"/>
    </row>
    <row r="305" spans="10:11" x14ac:dyDescent="0.25">
      <c r="J305" s="2"/>
      <c r="K305" s="2"/>
    </row>
    <row r="306" spans="10:11" x14ac:dyDescent="0.25">
      <c r="J306" s="2"/>
      <c r="K306" s="2"/>
    </row>
    <row r="307" spans="10:11" x14ac:dyDescent="0.25">
      <c r="J307" s="2"/>
      <c r="K307" s="2"/>
    </row>
    <row r="308" spans="10:11" x14ac:dyDescent="0.25">
      <c r="J308" s="2"/>
      <c r="K308" s="2"/>
    </row>
    <row r="309" spans="10:11" x14ac:dyDescent="0.25">
      <c r="J309" s="2"/>
      <c r="K309" s="2"/>
    </row>
    <row r="310" spans="10:11" x14ac:dyDescent="0.25">
      <c r="J310" s="2"/>
      <c r="K310" s="2"/>
    </row>
    <row r="311" spans="10:11" x14ac:dyDescent="0.25">
      <c r="J311" s="2"/>
      <c r="K311" s="2"/>
    </row>
    <row r="312" spans="10:11" x14ac:dyDescent="0.25">
      <c r="J312" s="2"/>
      <c r="K312" s="2"/>
    </row>
    <row r="313" spans="10:11" x14ac:dyDescent="0.25">
      <c r="J313" s="2"/>
      <c r="K313" s="2"/>
    </row>
    <row r="314" spans="10:11" x14ac:dyDescent="0.25">
      <c r="J314" s="2"/>
      <c r="K314" s="2"/>
    </row>
    <row r="315" spans="10:11" x14ac:dyDescent="0.25">
      <c r="J315" s="2"/>
      <c r="K315" s="2"/>
    </row>
    <row r="316" spans="10:11" x14ac:dyDescent="0.25">
      <c r="J316" s="2"/>
      <c r="K316" s="2"/>
    </row>
    <row r="317" spans="10:11" x14ac:dyDescent="0.25">
      <c r="J317" s="2"/>
      <c r="K317" s="2"/>
    </row>
    <row r="318" spans="10:11" x14ac:dyDescent="0.25">
      <c r="J318" s="2"/>
      <c r="K318" s="2"/>
    </row>
    <row r="319" spans="10:11" x14ac:dyDescent="0.25">
      <c r="J319" s="2"/>
      <c r="K319" s="2"/>
    </row>
    <row r="320" spans="10:11" x14ac:dyDescent="0.25">
      <c r="J320" s="2"/>
      <c r="K320" s="2"/>
    </row>
    <row r="321" spans="10:11" x14ac:dyDescent="0.25">
      <c r="J321" s="2"/>
      <c r="K321" s="2"/>
    </row>
    <row r="322" spans="10:11" x14ac:dyDescent="0.25">
      <c r="J322" s="2"/>
      <c r="K322" s="2"/>
    </row>
    <row r="323" spans="10:11" x14ac:dyDescent="0.25">
      <c r="J323" s="2"/>
      <c r="K323" s="2"/>
    </row>
    <row r="324" spans="10:11" x14ac:dyDescent="0.25">
      <c r="J324" s="2"/>
      <c r="K324" s="2"/>
    </row>
    <row r="325" spans="10:11" x14ac:dyDescent="0.25">
      <c r="J325" s="2"/>
      <c r="K325" s="2"/>
    </row>
    <row r="326" spans="10:11" x14ac:dyDescent="0.25">
      <c r="J326" s="2"/>
      <c r="K326" s="2"/>
    </row>
    <row r="327" spans="10:11" x14ac:dyDescent="0.25">
      <c r="J327" s="2"/>
      <c r="K327" s="2"/>
    </row>
    <row r="328" spans="10:11" x14ac:dyDescent="0.25">
      <c r="J328" s="2"/>
      <c r="K328" s="2"/>
    </row>
    <row r="329" spans="10:11" x14ac:dyDescent="0.25">
      <c r="J329" s="2"/>
      <c r="K329" s="2"/>
    </row>
    <row r="330" spans="10:11" x14ac:dyDescent="0.25">
      <c r="J330" s="2"/>
      <c r="K330" s="2"/>
    </row>
    <row r="331" spans="10:11" x14ac:dyDescent="0.25">
      <c r="J331" s="2"/>
      <c r="K331" s="2"/>
    </row>
    <row r="332" spans="10:11" x14ac:dyDescent="0.25">
      <c r="J332" s="2"/>
      <c r="K332" s="2"/>
    </row>
    <row r="333" spans="10:11" x14ac:dyDescent="0.25">
      <c r="J333" s="2"/>
      <c r="K333" s="2"/>
    </row>
    <row r="334" spans="10:11" x14ac:dyDescent="0.25">
      <c r="J334" s="2"/>
      <c r="K334" s="2"/>
    </row>
    <row r="335" spans="10:11" x14ac:dyDescent="0.25">
      <c r="J335" s="2"/>
      <c r="K335" s="2"/>
    </row>
    <row r="336" spans="10:11" x14ac:dyDescent="0.25">
      <c r="J336" s="2"/>
      <c r="K336" s="2"/>
    </row>
    <row r="337" spans="10:11" x14ac:dyDescent="0.25">
      <c r="J337" s="2"/>
      <c r="K337" s="2"/>
    </row>
    <row r="338" spans="10:11" x14ac:dyDescent="0.25">
      <c r="J338" s="2"/>
      <c r="K338" s="2"/>
    </row>
    <row r="339" spans="10:11" x14ac:dyDescent="0.25">
      <c r="J339" s="2"/>
      <c r="K339" s="2"/>
    </row>
    <row r="340" spans="10:11" x14ac:dyDescent="0.25">
      <c r="J340" s="2"/>
      <c r="K340" s="2"/>
    </row>
    <row r="341" spans="10:11" x14ac:dyDescent="0.25">
      <c r="J341" s="2"/>
      <c r="K341" s="2"/>
    </row>
    <row r="342" spans="10:11" x14ac:dyDescent="0.25">
      <c r="J342" s="2"/>
      <c r="K342" s="2"/>
    </row>
    <row r="343" spans="10:11" x14ac:dyDescent="0.25">
      <c r="J343" s="2"/>
      <c r="K343" s="2"/>
    </row>
    <row r="344" spans="10:11" x14ac:dyDescent="0.25">
      <c r="J344" s="2"/>
      <c r="K344" s="2"/>
    </row>
    <row r="345" spans="10:11" x14ac:dyDescent="0.25">
      <c r="J345" s="2"/>
      <c r="K345" s="2"/>
    </row>
    <row r="346" spans="10:11" x14ac:dyDescent="0.25">
      <c r="J346" s="2"/>
      <c r="K346" s="2"/>
    </row>
    <row r="347" spans="10:11" x14ac:dyDescent="0.25">
      <c r="J347" s="2"/>
      <c r="K347" s="2"/>
    </row>
    <row r="348" spans="10:11" x14ac:dyDescent="0.25">
      <c r="J348" s="2"/>
      <c r="K348" s="2"/>
    </row>
    <row r="349" spans="10:11" x14ac:dyDescent="0.25">
      <c r="J349" s="2"/>
      <c r="K349" s="2"/>
    </row>
    <row r="350" spans="10:11" x14ac:dyDescent="0.25">
      <c r="J350" s="2"/>
      <c r="K350" s="2"/>
    </row>
    <row r="351" spans="10:11" x14ac:dyDescent="0.25">
      <c r="J351" s="2"/>
      <c r="K351" s="2"/>
    </row>
    <row r="352" spans="10:11" x14ac:dyDescent="0.25">
      <c r="J352" s="2"/>
      <c r="K352" s="2"/>
    </row>
    <row r="353" spans="10:11" x14ac:dyDescent="0.25">
      <c r="J353" s="2"/>
      <c r="K353" s="2"/>
    </row>
    <row r="354" spans="10:11" x14ac:dyDescent="0.25">
      <c r="J354" s="2"/>
      <c r="K354" s="2"/>
    </row>
    <row r="355" spans="10:11" x14ac:dyDescent="0.25">
      <c r="J355" s="2"/>
      <c r="K355" s="2"/>
    </row>
    <row r="356" spans="10:11" x14ac:dyDescent="0.25">
      <c r="J356" s="2"/>
      <c r="K356" s="2"/>
    </row>
    <row r="357" spans="10:11" x14ac:dyDescent="0.25">
      <c r="J357" s="2"/>
      <c r="K357" s="2"/>
    </row>
    <row r="358" spans="10:11" x14ac:dyDescent="0.25">
      <c r="J358" s="2"/>
      <c r="K358" s="2"/>
    </row>
    <row r="359" spans="10:11" x14ac:dyDescent="0.25">
      <c r="J359" s="2"/>
      <c r="K359" s="2"/>
    </row>
    <row r="360" spans="10:11" x14ac:dyDescent="0.25">
      <c r="J360" s="2"/>
      <c r="K360" s="2"/>
    </row>
    <row r="361" spans="10:11" x14ac:dyDescent="0.25">
      <c r="J361" s="2"/>
      <c r="K361" s="2"/>
    </row>
    <row r="362" spans="10:11" x14ac:dyDescent="0.25">
      <c r="J362" s="2"/>
      <c r="K362" s="2"/>
    </row>
    <row r="363" spans="10:11" x14ac:dyDescent="0.25">
      <c r="J363" s="2"/>
      <c r="K363" s="2"/>
    </row>
    <row r="364" spans="10:11" x14ac:dyDescent="0.25">
      <c r="J364" s="2"/>
      <c r="K364" s="2"/>
    </row>
    <row r="365" spans="10:11" x14ac:dyDescent="0.25">
      <c r="J365" s="2"/>
      <c r="K365" s="2"/>
    </row>
    <row r="366" spans="10:11" x14ac:dyDescent="0.25">
      <c r="J366" s="2"/>
      <c r="K366" s="2"/>
    </row>
    <row r="367" spans="10:11" x14ac:dyDescent="0.25">
      <c r="J367" s="2"/>
      <c r="K367" s="2"/>
    </row>
    <row r="368" spans="10:11" x14ac:dyDescent="0.25">
      <c r="J368" s="2"/>
      <c r="K368" s="2"/>
    </row>
    <row r="369" spans="10:11" x14ac:dyDescent="0.25">
      <c r="J369" s="2"/>
      <c r="K369" s="2"/>
    </row>
    <row r="370" spans="10:11" x14ac:dyDescent="0.25">
      <c r="J370" s="2"/>
      <c r="K370" s="2"/>
    </row>
    <row r="371" spans="10:11" x14ac:dyDescent="0.25">
      <c r="J371" s="2"/>
      <c r="K371" s="2"/>
    </row>
    <row r="372" spans="10:11" x14ac:dyDescent="0.25">
      <c r="J372" s="2"/>
      <c r="K372" s="2"/>
    </row>
    <row r="373" spans="10:11" x14ac:dyDescent="0.25">
      <c r="J373" s="2"/>
      <c r="K373" s="2"/>
    </row>
    <row r="374" spans="10:11" x14ac:dyDescent="0.25">
      <c r="J374" s="2"/>
      <c r="K374" s="2"/>
    </row>
    <row r="375" spans="10:11" x14ac:dyDescent="0.25">
      <c r="J375" s="2"/>
      <c r="K375" s="2"/>
    </row>
    <row r="376" spans="10:11" x14ac:dyDescent="0.25">
      <c r="J376" s="2"/>
      <c r="K376" s="2"/>
    </row>
    <row r="377" spans="10:11" x14ac:dyDescent="0.25">
      <c r="J377" s="2"/>
      <c r="K377" s="2"/>
    </row>
    <row r="378" spans="10:11" x14ac:dyDescent="0.25">
      <c r="J378" s="2"/>
      <c r="K378" s="2"/>
    </row>
    <row r="379" spans="10:11" x14ac:dyDescent="0.25">
      <c r="J379" s="2"/>
      <c r="K379" s="2"/>
    </row>
    <row r="380" spans="10:11" x14ac:dyDescent="0.25">
      <c r="J380" s="2"/>
      <c r="K380" s="2"/>
    </row>
    <row r="381" spans="10:11" x14ac:dyDescent="0.25">
      <c r="J381" s="2"/>
      <c r="K381" s="2"/>
    </row>
    <row r="382" spans="10:11" x14ac:dyDescent="0.25">
      <c r="J382" s="2"/>
      <c r="K382" s="2"/>
    </row>
    <row r="383" spans="10:11" x14ac:dyDescent="0.25">
      <c r="J383" s="2"/>
      <c r="K383" s="2"/>
    </row>
    <row r="384" spans="10:11" x14ac:dyDescent="0.25">
      <c r="J384" s="2"/>
      <c r="K384" s="2"/>
    </row>
    <row r="385" spans="10:11" x14ac:dyDescent="0.25">
      <c r="J385" s="2"/>
      <c r="K385" s="2"/>
    </row>
    <row r="386" spans="10:11" x14ac:dyDescent="0.25">
      <c r="J386" s="2"/>
      <c r="K386" s="2"/>
    </row>
    <row r="387" spans="10:11" x14ac:dyDescent="0.25">
      <c r="J387" s="2"/>
      <c r="K387" s="2"/>
    </row>
    <row r="388" spans="10:11" x14ac:dyDescent="0.25">
      <c r="J388" s="2"/>
      <c r="K388" s="2"/>
    </row>
    <row r="389" spans="10:11" x14ac:dyDescent="0.25">
      <c r="J389" s="2"/>
      <c r="K389" s="2"/>
    </row>
    <row r="390" spans="10:11" x14ac:dyDescent="0.25">
      <c r="J390" s="2"/>
      <c r="K390" s="2"/>
    </row>
    <row r="391" spans="10:11" x14ac:dyDescent="0.25">
      <c r="J391" s="2"/>
      <c r="K391" s="2"/>
    </row>
    <row r="392" spans="10:11" x14ac:dyDescent="0.25">
      <c r="J392" s="2"/>
      <c r="K392" s="2"/>
    </row>
    <row r="393" spans="10:11" x14ac:dyDescent="0.25">
      <c r="J393" s="2"/>
      <c r="K393" s="2"/>
    </row>
    <row r="394" spans="10:11" x14ac:dyDescent="0.25">
      <c r="J394" s="2"/>
      <c r="K394" s="2"/>
    </row>
    <row r="395" spans="10:11" x14ac:dyDescent="0.25">
      <c r="J395" s="2"/>
      <c r="K395" s="2"/>
    </row>
    <row r="396" spans="10:11" x14ac:dyDescent="0.25">
      <c r="J396" s="2"/>
      <c r="K396" s="2"/>
    </row>
    <row r="397" spans="10:11" x14ac:dyDescent="0.25">
      <c r="J397" s="2"/>
      <c r="K397" s="2"/>
    </row>
    <row r="398" spans="10:11" x14ac:dyDescent="0.25">
      <c r="J398" s="2"/>
      <c r="K398" s="2"/>
    </row>
    <row r="399" spans="10:11" x14ac:dyDescent="0.25">
      <c r="J399" s="2"/>
      <c r="K399" s="2"/>
    </row>
    <row r="400" spans="10:11" x14ac:dyDescent="0.25">
      <c r="J400" s="2"/>
      <c r="K400" s="2"/>
    </row>
    <row r="401" spans="10:11" x14ac:dyDescent="0.25">
      <c r="J401" s="2"/>
      <c r="K401" s="2"/>
    </row>
    <row r="402" spans="10:11" x14ac:dyDescent="0.25">
      <c r="J402" s="2"/>
      <c r="K402" s="2"/>
    </row>
    <row r="403" spans="10:11" x14ac:dyDescent="0.25">
      <c r="J403" s="2"/>
      <c r="K403" s="2"/>
    </row>
    <row r="404" spans="10:11" x14ac:dyDescent="0.25">
      <c r="J404" s="2"/>
      <c r="K404" s="2"/>
    </row>
    <row r="405" spans="10:11" x14ac:dyDescent="0.25">
      <c r="J405" s="2"/>
      <c r="K405" s="2"/>
    </row>
    <row r="406" spans="10:11" x14ac:dyDescent="0.25">
      <c r="J406" s="2"/>
      <c r="K406" s="2"/>
    </row>
    <row r="407" spans="10:11" x14ac:dyDescent="0.25">
      <c r="J407" s="2"/>
      <c r="K407" s="2"/>
    </row>
    <row r="408" spans="10:11" x14ac:dyDescent="0.25">
      <c r="J408" s="2"/>
      <c r="K408" s="2"/>
    </row>
    <row r="409" spans="10:11" x14ac:dyDescent="0.25">
      <c r="J409" s="2"/>
      <c r="K409" s="2"/>
    </row>
    <row r="410" spans="10:11" x14ac:dyDescent="0.25">
      <c r="J410" s="2"/>
      <c r="K410" s="2"/>
    </row>
    <row r="411" spans="10:11" x14ac:dyDescent="0.25">
      <c r="J411" s="2"/>
      <c r="K411" s="2"/>
    </row>
    <row r="412" spans="10:11" x14ac:dyDescent="0.25">
      <c r="J412" s="2"/>
      <c r="K412" s="2"/>
    </row>
    <row r="413" spans="10:11" x14ac:dyDescent="0.25">
      <c r="J413" s="2"/>
      <c r="K413" s="2"/>
    </row>
    <row r="414" spans="10:11" x14ac:dyDescent="0.25">
      <c r="J414" s="2"/>
      <c r="K414" s="2"/>
    </row>
    <row r="415" spans="10:11" x14ac:dyDescent="0.25">
      <c r="J415" s="2"/>
      <c r="K415" s="2"/>
    </row>
    <row r="416" spans="10:11" x14ac:dyDescent="0.25">
      <c r="J416" s="2"/>
      <c r="K416" s="2"/>
    </row>
    <row r="417" spans="10:11" x14ac:dyDescent="0.25">
      <c r="J417" s="2"/>
      <c r="K417" s="2"/>
    </row>
    <row r="418" spans="10:11" x14ac:dyDescent="0.25">
      <c r="J418" s="2"/>
      <c r="K418" s="2"/>
    </row>
    <row r="419" spans="10:11" x14ac:dyDescent="0.25">
      <c r="J419" s="2"/>
      <c r="K419" s="2"/>
    </row>
    <row r="420" spans="10:11" x14ac:dyDescent="0.25">
      <c r="J420" s="2"/>
      <c r="K420" s="2"/>
    </row>
    <row r="421" spans="10:11" x14ac:dyDescent="0.25">
      <c r="J421" s="2"/>
      <c r="K421" s="2"/>
    </row>
    <row r="422" spans="10:11" x14ac:dyDescent="0.25">
      <c r="J422" s="2"/>
      <c r="K422" s="2"/>
    </row>
    <row r="423" spans="10:11" x14ac:dyDescent="0.25">
      <c r="J423" s="2"/>
      <c r="K423" s="2"/>
    </row>
    <row r="424" spans="10:11" x14ac:dyDescent="0.25">
      <c r="J424" s="2"/>
      <c r="K424" s="2"/>
    </row>
    <row r="425" spans="10:11" x14ac:dyDescent="0.25">
      <c r="J425" s="2"/>
      <c r="K425" s="2"/>
    </row>
    <row r="426" spans="10:11" x14ac:dyDescent="0.25">
      <c r="J426" s="2"/>
      <c r="K426" s="2"/>
    </row>
    <row r="427" spans="10:11" x14ac:dyDescent="0.25">
      <c r="J427" s="2"/>
      <c r="K427" s="2"/>
    </row>
    <row r="428" spans="10:11" x14ac:dyDescent="0.25">
      <c r="J428" s="2"/>
      <c r="K428" s="2"/>
    </row>
    <row r="429" spans="10:11" x14ac:dyDescent="0.25">
      <c r="J429" s="2"/>
      <c r="K429" s="2"/>
    </row>
    <row r="430" spans="10:11" x14ac:dyDescent="0.25">
      <c r="J430" s="2"/>
      <c r="K430" s="2"/>
    </row>
    <row r="431" spans="10:11" x14ac:dyDescent="0.25">
      <c r="J431" s="2"/>
      <c r="K431" s="2"/>
    </row>
    <row r="432" spans="10:11" x14ac:dyDescent="0.25">
      <c r="J432" s="2"/>
      <c r="K432" s="2"/>
    </row>
    <row r="433" spans="10:11" x14ac:dyDescent="0.25">
      <c r="J433" s="2"/>
      <c r="K433" s="2"/>
    </row>
    <row r="434" spans="10:11" x14ac:dyDescent="0.25">
      <c r="J434" s="2"/>
      <c r="K434" s="2"/>
    </row>
    <row r="435" spans="10:11" x14ac:dyDescent="0.25">
      <c r="J435" s="2"/>
      <c r="K435" s="2"/>
    </row>
    <row r="436" spans="10:11" x14ac:dyDescent="0.25">
      <c r="J436" s="2"/>
      <c r="K436" s="2"/>
    </row>
    <row r="437" spans="10:11" x14ac:dyDescent="0.25">
      <c r="J437" s="2"/>
      <c r="K437" s="2"/>
    </row>
    <row r="438" spans="10:11" x14ac:dyDescent="0.25">
      <c r="J438" s="2"/>
      <c r="K438" s="2"/>
    </row>
    <row r="439" spans="10:11" x14ac:dyDescent="0.25">
      <c r="J439" s="2"/>
      <c r="K439" s="2"/>
    </row>
    <row r="440" spans="10:11" x14ac:dyDescent="0.25">
      <c r="J440" s="2"/>
      <c r="K440" s="2"/>
    </row>
    <row r="441" spans="10:11" x14ac:dyDescent="0.25">
      <c r="J441" s="2"/>
      <c r="K441" s="2"/>
    </row>
    <row r="442" spans="10:11" x14ac:dyDescent="0.25">
      <c r="J442" s="2"/>
      <c r="K442" s="2"/>
    </row>
    <row r="443" spans="10:11" x14ac:dyDescent="0.25">
      <c r="J443" s="2"/>
      <c r="K443" s="2"/>
    </row>
    <row r="444" spans="10:11" x14ac:dyDescent="0.25">
      <c r="J444" s="2"/>
      <c r="K444" s="2"/>
    </row>
    <row r="445" spans="10:11" x14ac:dyDescent="0.25">
      <c r="J445" s="2"/>
      <c r="K445" s="2"/>
    </row>
    <row r="446" spans="10:11" x14ac:dyDescent="0.25">
      <c r="J446" s="2"/>
      <c r="K446" s="2"/>
    </row>
    <row r="447" spans="10:11" x14ac:dyDescent="0.25">
      <c r="J447" s="2"/>
      <c r="K447" s="2"/>
    </row>
    <row r="448" spans="10:11" x14ac:dyDescent="0.25">
      <c r="J448" s="2"/>
      <c r="K448" s="2"/>
    </row>
    <row r="449" spans="10:11" x14ac:dyDescent="0.25">
      <c r="J449" s="2"/>
      <c r="K449" s="2"/>
    </row>
    <row r="450" spans="10:11" x14ac:dyDescent="0.25">
      <c r="J450" s="2"/>
      <c r="K450" s="2"/>
    </row>
    <row r="451" spans="10:11" x14ac:dyDescent="0.25">
      <c r="J451" s="2"/>
      <c r="K451" s="2"/>
    </row>
    <row r="452" spans="10:11" x14ac:dyDescent="0.25">
      <c r="J452" s="2"/>
      <c r="K452" s="2"/>
    </row>
  </sheetData>
  <mergeCells count="2">
    <mergeCell ref="C1:E1"/>
    <mergeCell ref="G1:K1"/>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8"/>
  <sheetViews>
    <sheetView zoomScaleNormal="100" workbookViewId="0">
      <pane ySplit="1" topLeftCell="A278" activePane="bottomLeft" state="frozen"/>
      <selection pane="bottomLeft" activeCell="J297" sqref="J297"/>
    </sheetView>
  </sheetViews>
  <sheetFormatPr defaultRowHeight="15" x14ac:dyDescent="0.25"/>
  <cols>
    <col min="1" max="1" width="47.85546875" style="35" bestFit="1" customWidth="1"/>
    <col min="2" max="7" width="12.7109375" style="36" customWidth="1"/>
    <col min="8" max="8" width="13.28515625" style="37" customWidth="1"/>
    <col min="9" max="10" width="12.7109375" customWidth="1"/>
  </cols>
  <sheetData>
    <row r="1" spans="1:10" ht="39" thickBot="1" x14ac:dyDescent="0.3">
      <c r="A1" s="33" t="s">
        <v>76</v>
      </c>
      <c r="B1" s="57" t="s">
        <v>348</v>
      </c>
      <c r="C1" s="34" t="s">
        <v>349</v>
      </c>
      <c r="D1" s="108" t="s">
        <v>350</v>
      </c>
      <c r="E1" s="34" t="s">
        <v>56</v>
      </c>
      <c r="F1" s="34" t="s">
        <v>313</v>
      </c>
      <c r="G1" s="34" t="s">
        <v>311</v>
      </c>
      <c r="H1" s="58" t="s">
        <v>312</v>
      </c>
      <c r="I1" s="59" t="s">
        <v>309</v>
      </c>
      <c r="J1" s="103" t="s">
        <v>310</v>
      </c>
    </row>
    <row r="2" spans="1:10" x14ac:dyDescent="0.25">
      <c r="A2" s="35" t="s">
        <v>77</v>
      </c>
      <c r="B2" s="99"/>
      <c r="C2" s="99">
        <v>9</v>
      </c>
      <c r="D2" s="109"/>
      <c r="E2" s="99">
        <f>AVERAGE(C2-B2)</f>
        <v>9</v>
      </c>
      <c r="F2" s="100"/>
      <c r="G2" s="99"/>
      <c r="H2" s="101"/>
      <c r="I2" s="102"/>
      <c r="J2" s="104"/>
    </row>
    <row r="3" spans="1:10" x14ac:dyDescent="0.25">
      <c r="A3" s="90" t="s">
        <v>78</v>
      </c>
      <c r="B3" s="83">
        <v>289</v>
      </c>
      <c r="C3" s="83">
        <v>331</v>
      </c>
      <c r="D3" s="110">
        <v>672</v>
      </c>
      <c r="E3" s="83">
        <f>AVERAGE(C3-B3)</f>
        <v>42</v>
      </c>
      <c r="F3" s="91">
        <f t="shared" ref="F3:F11" si="0">(C3-B3)/B3</f>
        <v>0.1453287197231834</v>
      </c>
      <c r="G3" s="83">
        <f t="shared" ref="G3:G70" si="1">D3-B3</f>
        <v>383</v>
      </c>
      <c r="H3" s="69">
        <f t="shared" ref="H3:H71" si="2">(D3-B3)/B3</f>
        <v>1.3252595155709344</v>
      </c>
      <c r="I3" s="74">
        <f>D3-C3</f>
        <v>341</v>
      </c>
      <c r="J3" s="105">
        <f t="shared" ref="J3:J70" si="3">(D3-C3)/C3</f>
        <v>1.0302114803625377</v>
      </c>
    </row>
    <row r="4" spans="1:10" x14ac:dyDescent="0.25">
      <c r="A4" s="90" t="s">
        <v>79</v>
      </c>
      <c r="B4" s="83"/>
      <c r="C4" s="83">
        <v>19</v>
      </c>
      <c r="D4" s="110">
        <v>48</v>
      </c>
      <c r="E4" s="83">
        <f t="shared" ref="E4:E71" si="4">AVERAGE(C4-B4)</f>
        <v>19</v>
      </c>
      <c r="F4" s="91"/>
      <c r="G4" s="83">
        <f t="shared" si="1"/>
        <v>48</v>
      </c>
      <c r="H4" s="69"/>
      <c r="I4" s="74">
        <f t="shared" ref="I4:I71" si="5">D4-C4</f>
        <v>29</v>
      </c>
      <c r="J4" s="105">
        <f t="shared" si="3"/>
        <v>1.5263157894736843</v>
      </c>
    </row>
    <row r="5" spans="1:10" x14ac:dyDescent="0.25">
      <c r="A5" s="92" t="s">
        <v>80</v>
      </c>
      <c r="B5" s="73">
        <v>171</v>
      </c>
      <c r="C5" s="73">
        <v>174</v>
      </c>
      <c r="D5" s="110">
        <v>279</v>
      </c>
      <c r="E5" s="73">
        <f t="shared" si="4"/>
        <v>3</v>
      </c>
      <c r="F5" s="68">
        <f t="shared" si="0"/>
        <v>1.7543859649122806E-2</v>
      </c>
      <c r="G5" s="83">
        <f t="shared" si="1"/>
        <v>108</v>
      </c>
      <c r="H5" s="69">
        <f t="shared" si="2"/>
        <v>0.63157894736842102</v>
      </c>
      <c r="I5" s="74">
        <f t="shared" si="5"/>
        <v>105</v>
      </c>
      <c r="J5" s="105">
        <f t="shared" si="3"/>
        <v>0.60344827586206895</v>
      </c>
    </row>
    <row r="6" spans="1:10" x14ac:dyDescent="0.25">
      <c r="A6" s="92" t="s">
        <v>318</v>
      </c>
      <c r="B6" s="73"/>
      <c r="C6" s="73">
        <v>14</v>
      </c>
      <c r="D6" s="110">
        <v>119</v>
      </c>
      <c r="E6" s="73">
        <f t="shared" si="4"/>
        <v>14</v>
      </c>
      <c r="F6" s="68"/>
      <c r="G6" s="73">
        <f t="shared" si="1"/>
        <v>119</v>
      </c>
      <c r="H6" s="93"/>
      <c r="I6" s="74">
        <f t="shared" si="5"/>
        <v>105</v>
      </c>
      <c r="J6" s="105">
        <f t="shared" si="3"/>
        <v>7.5</v>
      </c>
    </row>
    <row r="7" spans="1:10" x14ac:dyDescent="0.25">
      <c r="A7" s="90" t="s">
        <v>81</v>
      </c>
      <c r="B7" s="83">
        <v>740</v>
      </c>
      <c r="C7" s="83">
        <v>1365</v>
      </c>
      <c r="D7" s="110">
        <v>2391</v>
      </c>
      <c r="E7" s="83">
        <f t="shared" si="4"/>
        <v>625</v>
      </c>
      <c r="F7" s="91">
        <f t="shared" si="0"/>
        <v>0.84459459459459463</v>
      </c>
      <c r="G7" s="83">
        <f t="shared" si="1"/>
        <v>1651</v>
      </c>
      <c r="H7" s="69">
        <f t="shared" si="2"/>
        <v>2.2310810810810811</v>
      </c>
      <c r="I7" s="74">
        <f t="shared" si="5"/>
        <v>1026</v>
      </c>
      <c r="J7" s="105">
        <f t="shared" si="3"/>
        <v>0.75164835164835164</v>
      </c>
    </row>
    <row r="8" spans="1:10" x14ac:dyDescent="0.25">
      <c r="A8" s="90" t="s">
        <v>82</v>
      </c>
      <c r="B8" s="83">
        <v>1115</v>
      </c>
      <c r="C8" s="83">
        <v>2303</v>
      </c>
      <c r="D8" s="110">
        <v>3694</v>
      </c>
      <c r="E8" s="83">
        <f t="shared" si="4"/>
        <v>1188</v>
      </c>
      <c r="F8" s="91">
        <f t="shared" si="0"/>
        <v>1.0654708520179372</v>
      </c>
      <c r="G8" s="83">
        <f t="shared" si="1"/>
        <v>2579</v>
      </c>
      <c r="H8" s="69">
        <f t="shared" si="2"/>
        <v>2.3130044843049329</v>
      </c>
      <c r="I8" s="74">
        <f t="shared" si="5"/>
        <v>1391</v>
      </c>
      <c r="J8" s="105">
        <f t="shared" si="3"/>
        <v>0.60399478940512374</v>
      </c>
    </row>
    <row r="9" spans="1:10" x14ac:dyDescent="0.25">
      <c r="A9" s="92" t="s">
        <v>83</v>
      </c>
      <c r="B9" s="73"/>
      <c r="C9" s="73">
        <v>28</v>
      </c>
      <c r="D9" s="110">
        <v>86</v>
      </c>
      <c r="E9" s="73">
        <f t="shared" si="4"/>
        <v>28</v>
      </c>
      <c r="F9" s="68"/>
      <c r="G9" s="73">
        <f t="shared" si="1"/>
        <v>86</v>
      </c>
      <c r="H9" s="93"/>
      <c r="I9" s="74">
        <f t="shared" si="5"/>
        <v>58</v>
      </c>
      <c r="J9" s="105">
        <f t="shared" si="3"/>
        <v>2.0714285714285716</v>
      </c>
    </row>
    <row r="10" spans="1:10" x14ac:dyDescent="0.25">
      <c r="A10" s="90" t="s">
        <v>84</v>
      </c>
      <c r="B10" s="83">
        <v>50</v>
      </c>
      <c r="C10" s="83">
        <v>72</v>
      </c>
      <c r="D10" s="110">
        <v>111</v>
      </c>
      <c r="E10" s="83">
        <f t="shared" si="4"/>
        <v>22</v>
      </c>
      <c r="F10" s="91">
        <f t="shared" si="0"/>
        <v>0.44</v>
      </c>
      <c r="G10" s="83">
        <f t="shared" si="1"/>
        <v>61</v>
      </c>
      <c r="H10" s="69">
        <f t="shared" si="2"/>
        <v>1.22</v>
      </c>
      <c r="I10" s="74">
        <f t="shared" si="5"/>
        <v>39</v>
      </c>
      <c r="J10" s="105">
        <f t="shared" si="3"/>
        <v>0.54166666666666663</v>
      </c>
    </row>
    <row r="11" spans="1:10" x14ac:dyDescent="0.25">
      <c r="A11" s="90" t="s">
        <v>85</v>
      </c>
      <c r="B11" s="83">
        <v>214</v>
      </c>
      <c r="C11" s="83">
        <v>278</v>
      </c>
      <c r="D11" s="110">
        <v>310</v>
      </c>
      <c r="E11" s="83">
        <f t="shared" si="4"/>
        <v>64</v>
      </c>
      <c r="F11" s="91">
        <f t="shared" si="0"/>
        <v>0.29906542056074764</v>
      </c>
      <c r="G11" s="83">
        <f t="shared" si="1"/>
        <v>96</v>
      </c>
      <c r="H11" s="69">
        <f t="shared" si="2"/>
        <v>0.44859813084112149</v>
      </c>
      <c r="I11" s="74">
        <f t="shared" si="5"/>
        <v>32</v>
      </c>
      <c r="J11" s="105">
        <f t="shared" si="3"/>
        <v>0.11510791366906475</v>
      </c>
    </row>
    <row r="12" spans="1:10" x14ac:dyDescent="0.25">
      <c r="A12" s="90" t="s">
        <v>86</v>
      </c>
      <c r="B12" s="83">
        <v>164</v>
      </c>
      <c r="C12" s="83">
        <v>182</v>
      </c>
      <c r="D12" s="110">
        <v>253</v>
      </c>
      <c r="E12" s="83">
        <f t="shared" si="4"/>
        <v>18</v>
      </c>
      <c r="F12" s="91">
        <f>(C12-B12)/B12</f>
        <v>0.10975609756097561</v>
      </c>
      <c r="G12" s="83">
        <f t="shared" si="1"/>
        <v>89</v>
      </c>
      <c r="H12" s="69">
        <f t="shared" si="2"/>
        <v>0.54268292682926833</v>
      </c>
      <c r="I12" s="74">
        <f t="shared" si="5"/>
        <v>71</v>
      </c>
      <c r="J12" s="105">
        <f t="shared" si="3"/>
        <v>0.39010989010989011</v>
      </c>
    </row>
    <row r="13" spans="1:10" x14ac:dyDescent="0.25">
      <c r="A13" s="90" t="s">
        <v>87</v>
      </c>
      <c r="B13" s="83">
        <v>111</v>
      </c>
      <c r="C13" s="83">
        <v>177</v>
      </c>
      <c r="D13" s="110">
        <v>228</v>
      </c>
      <c r="E13" s="83">
        <f t="shared" si="4"/>
        <v>66</v>
      </c>
      <c r="F13" s="91">
        <f t="shared" ref="F13:F74" si="6">(C13-B13)/B13</f>
        <v>0.59459459459459463</v>
      </c>
      <c r="G13" s="83">
        <f t="shared" si="1"/>
        <v>117</v>
      </c>
      <c r="H13" s="69">
        <f t="shared" si="2"/>
        <v>1.0540540540540539</v>
      </c>
      <c r="I13" s="74">
        <f t="shared" si="5"/>
        <v>51</v>
      </c>
      <c r="J13" s="105">
        <f t="shared" si="3"/>
        <v>0.28813559322033899</v>
      </c>
    </row>
    <row r="14" spans="1:10" x14ac:dyDescent="0.25">
      <c r="A14" s="90" t="s">
        <v>294</v>
      </c>
      <c r="B14" s="83">
        <v>207</v>
      </c>
      <c r="C14" s="83">
        <v>383</v>
      </c>
      <c r="D14" s="110">
        <v>668</v>
      </c>
      <c r="E14" s="83">
        <f t="shared" si="4"/>
        <v>176</v>
      </c>
      <c r="F14" s="91">
        <f t="shared" si="6"/>
        <v>0.85024154589371981</v>
      </c>
      <c r="G14" s="83">
        <f t="shared" si="1"/>
        <v>461</v>
      </c>
      <c r="H14" s="69">
        <f t="shared" si="2"/>
        <v>2.2270531400966185</v>
      </c>
      <c r="I14" s="74">
        <f t="shared" si="5"/>
        <v>285</v>
      </c>
      <c r="J14" s="105">
        <f t="shared" si="3"/>
        <v>0.74412532637075723</v>
      </c>
    </row>
    <row r="15" spans="1:10" x14ac:dyDescent="0.25">
      <c r="A15" s="90" t="s">
        <v>88</v>
      </c>
      <c r="B15" s="83">
        <v>77</v>
      </c>
      <c r="C15" s="83">
        <v>165</v>
      </c>
      <c r="D15" s="110">
        <v>283</v>
      </c>
      <c r="E15" s="83">
        <f t="shared" si="4"/>
        <v>88</v>
      </c>
      <c r="F15" s="91">
        <f t="shared" si="6"/>
        <v>1.1428571428571428</v>
      </c>
      <c r="G15" s="83">
        <f t="shared" si="1"/>
        <v>206</v>
      </c>
      <c r="H15" s="69">
        <f t="shared" si="2"/>
        <v>2.6753246753246751</v>
      </c>
      <c r="I15" s="74">
        <f t="shared" si="5"/>
        <v>118</v>
      </c>
      <c r="J15" s="105">
        <f t="shared" si="3"/>
        <v>0.7151515151515152</v>
      </c>
    </row>
    <row r="16" spans="1:10" x14ac:dyDescent="0.25">
      <c r="A16" s="90" t="s">
        <v>89</v>
      </c>
      <c r="B16" s="83">
        <v>230</v>
      </c>
      <c r="C16" s="83">
        <v>502</v>
      </c>
      <c r="D16" s="110">
        <v>788</v>
      </c>
      <c r="E16" s="83">
        <f t="shared" si="4"/>
        <v>272</v>
      </c>
      <c r="F16" s="91">
        <f t="shared" si="6"/>
        <v>1.182608695652174</v>
      </c>
      <c r="G16" s="83">
        <f t="shared" si="1"/>
        <v>558</v>
      </c>
      <c r="H16" s="69">
        <f t="shared" si="2"/>
        <v>2.4260869565217393</v>
      </c>
      <c r="I16" s="74">
        <f t="shared" si="5"/>
        <v>286</v>
      </c>
      <c r="J16" s="105">
        <f t="shared" si="3"/>
        <v>0.56972111553784865</v>
      </c>
    </row>
    <row r="17" spans="1:10" x14ac:dyDescent="0.25">
      <c r="A17" s="90" t="s">
        <v>383</v>
      </c>
      <c r="B17" s="83"/>
      <c r="C17" s="83"/>
      <c r="D17" s="110">
        <v>57</v>
      </c>
      <c r="E17" s="83"/>
      <c r="F17" s="91"/>
      <c r="G17" s="83">
        <f t="shared" si="1"/>
        <v>57</v>
      </c>
      <c r="H17" s="69"/>
      <c r="I17" s="74">
        <f t="shared" si="5"/>
        <v>57</v>
      </c>
      <c r="J17" s="105"/>
    </row>
    <row r="18" spans="1:10" x14ac:dyDescent="0.25">
      <c r="A18" s="90" t="s">
        <v>384</v>
      </c>
      <c r="B18" s="83"/>
      <c r="C18" s="83"/>
      <c r="D18" s="110">
        <v>206</v>
      </c>
      <c r="E18" s="83"/>
      <c r="F18" s="91"/>
      <c r="G18" s="83">
        <f t="shared" si="1"/>
        <v>206</v>
      </c>
      <c r="H18" s="69"/>
      <c r="I18" s="74"/>
      <c r="J18" s="105"/>
    </row>
    <row r="19" spans="1:10" x14ac:dyDescent="0.25">
      <c r="A19" s="90" t="s">
        <v>385</v>
      </c>
      <c r="B19" s="83"/>
      <c r="C19" s="83"/>
      <c r="D19" s="110">
        <v>86</v>
      </c>
      <c r="E19" s="83"/>
      <c r="F19" s="91"/>
      <c r="G19" s="83">
        <f t="shared" si="1"/>
        <v>86</v>
      </c>
      <c r="H19" s="69"/>
      <c r="I19" s="74"/>
      <c r="J19" s="105"/>
    </row>
    <row r="20" spans="1:10" x14ac:dyDescent="0.25">
      <c r="A20" s="90" t="s">
        <v>90</v>
      </c>
      <c r="B20" s="83">
        <v>11</v>
      </c>
      <c r="C20" s="83">
        <v>38</v>
      </c>
      <c r="D20" s="110">
        <v>55</v>
      </c>
      <c r="E20" s="83">
        <f t="shared" si="4"/>
        <v>27</v>
      </c>
      <c r="F20" s="91">
        <f t="shared" si="6"/>
        <v>2.4545454545454546</v>
      </c>
      <c r="G20" s="83">
        <f t="shared" si="1"/>
        <v>44</v>
      </c>
      <c r="H20" s="69">
        <f t="shared" si="2"/>
        <v>4</v>
      </c>
      <c r="I20" s="74">
        <f t="shared" si="5"/>
        <v>17</v>
      </c>
      <c r="J20" s="105">
        <f t="shared" si="3"/>
        <v>0.44736842105263158</v>
      </c>
    </row>
    <row r="21" spans="1:10" x14ac:dyDescent="0.25">
      <c r="A21" s="90" t="s">
        <v>91</v>
      </c>
      <c r="B21" s="83">
        <v>26</v>
      </c>
      <c r="C21" s="83">
        <v>125</v>
      </c>
      <c r="D21" s="110">
        <v>468</v>
      </c>
      <c r="E21" s="83">
        <f t="shared" si="4"/>
        <v>99</v>
      </c>
      <c r="F21" s="91">
        <f t="shared" si="6"/>
        <v>3.8076923076923075</v>
      </c>
      <c r="G21" s="83">
        <f t="shared" si="1"/>
        <v>442</v>
      </c>
      <c r="H21" s="69">
        <f t="shared" si="2"/>
        <v>17</v>
      </c>
      <c r="I21" s="74">
        <f t="shared" si="5"/>
        <v>343</v>
      </c>
      <c r="J21" s="105">
        <f t="shared" si="3"/>
        <v>2.7440000000000002</v>
      </c>
    </row>
    <row r="22" spans="1:10" x14ac:dyDescent="0.25">
      <c r="A22" s="90" t="s">
        <v>92</v>
      </c>
      <c r="B22" s="83"/>
      <c r="C22" s="83"/>
      <c r="D22" s="110">
        <v>2</v>
      </c>
      <c r="E22" s="83">
        <f t="shared" si="4"/>
        <v>0</v>
      </c>
      <c r="F22" s="91"/>
      <c r="G22" s="83">
        <f t="shared" si="1"/>
        <v>2</v>
      </c>
      <c r="H22" s="69"/>
      <c r="I22" s="74">
        <f t="shared" si="5"/>
        <v>2</v>
      </c>
      <c r="J22" s="105"/>
    </row>
    <row r="23" spans="1:10" x14ac:dyDescent="0.25">
      <c r="A23" s="90" t="s">
        <v>93</v>
      </c>
      <c r="B23" s="83">
        <v>44</v>
      </c>
      <c r="C23" s="83">
        <v>124</v>
      </c>
      <c r="D23" s="110">
        <v>190</v>
      </c>
      <c r="E23" s="83">
        <f t="shared" si="4"/>
        <v>80</v>
      </c>
      <c r="F23" s="91">
        <f t="shared" si="6"/>
        <v>1.8181818181818181</v>
      </c>
      <c r="G23" s="83">
        <f t="shared" si="1"/>
        <v>146</v>
      </c>
      <c r="H23" s="69">
        <f t="shared" si="2"/>
        <v>3.3181818181818183</v>
      </c>
      <c r="I23" s="74">
        <f t="shared" si="5"/>
        <v>66</v>
      </c>
      <c r="J23" s="105">
        <f t="shared" si="3"/>
        <v>0.532258064516129</v>
      </c>
    </row>
    <row r="24" spans="1:10" x14ac:dyDescent="0.25">
      <c r="A24" s="90" t="s">
        <v>94</v>
      </c>
      <c r="B24" s="83">
        <v>2</v>
      </c>
      <c r="C24" s="83">
        <v>3</v>
      </c>
      <c r="D24" s="110">
        <v>12</v>
      </c>
      <c r="E24" s="83">
        <f t="shared" si="4"/>
        <v>1</v>
      </c>
      <c r="F24" s="91">
        <f t="shared" si="6"/>
        <v>0.5</v>
      </c>
      <c r="G24" s="83">
        <f t="shared" si="1"/>
        <v>10</v>
      </c>
      <c r="H24" s="69">
        <f t="shared" si="2"/>
        <v>5</v>
      </c>
      <c r="I24" s="74">
        <f t="shared" si="5"/>
        <v>9</v>
      </c>
      <c r="J24" s="105">
        <f t="shared" si="3"/>
        <v>3</v>
      </c>
    </row>
    <row r="25" spans="1:10" x14ac:dyDescent="0.25">
      <c r="A25" s="90" t="s">
        <v>95</v>
      </c>
      <c r="B25" s="83">
        <v>41</v>
      </c>
      <c r="C25" s="83">
        <v>63</v>
      </c>
      <c r="D25" s="110">
        <v>185</v>
      </c>
      <c r="E25" s="83">
        <f t="shared" si="4"/>
        <v>22</v>
      </c>
      <c r="F25" s="91">
        <f t="shared" si="6"/>
        <v>0.53658536585365857</v>
      </c>
      <c r="G25" s="83">
        <f t="shared" si="1"/>
        <v>144</v>
      </c>
      <c r="H25" s="69">
        <f t="shared" si="2"/>
        <v>3.5121951219512195</v>
      </c>
      <c r="I25" s="74">
        <f t="shared" si="5"/>
        <v>122</v>
      </c>
      <c r="J25" s="105">
        <f t="shared" si="3"/>
        <v>1.9365079365079365</v>
      </c>
    </row>
    <row r="26" spans="1:10" x14ac:dyDescent="0.25">
      <c r="A26" s="90" t="s">
        <v>96</v>
      </c>
      <c r="B26" s="83">
        <v>11</v>
      </c>
      <c r="C26" s="83">
        <v>51</v>
      </c>
      <c r="D26" s="110">
        <v>75</v>
      </c>
      <c r="E26" s="83">
        <f t="shared" si="4"/>
        <v>40</v>
      </c>
      <c r="F26" s="91">
        <f t="shared" si="6"/>
        <v>3.6363636363636362</v>
      </c>
      <c r="G26" s="83">
        <f t="shared" si="1"/>
        <v>64</v>
      </c>
      <c r="H26" s="69">
        <f t="shared" si="2"/>
        <v>5.8181818181818183</v>
      </c>
      <c r="I26" s="74">
        <f t="shared" si="5"/>
        <v>24</v>
      </c>
      <c r="J26" s="105">
        <f t="shared" si="3"/>
        <v>0.47058823529411764</v>
      </c>
    </row>
    <row r="27" spans="1:10" x14ac:dyDescent="0.25">
      <c r="A27" s="90" t="s">
        <v>97</v>
      </c>
      <c r="B27" s="83">
        <v>1195</v>
      </c>
      <c r="C27" s="83">
        <v>2138</v>
      </c>
      <c r="D27" s="110">
        <v>3257</v>
      </c>
      <c r="E27" s="83">
        <f t="shared" si="4"/>
        <v>943</v>
      </c>
      <c r="F27" s="91">
        <f t="shared" si="6"/>
        <v>0.78912133891213387</v>
      </c>
      <c r="G27" s="83">
        <f t="shared" si="1"/>
        <v>2062</v>
      </c>
      <c r="H27" s="69">
        <f t="shared" si="2"/>
        <v>1.7255230125523013</v>
      </c>
      <c r="I27" s="74">
        <f t="shared" si="5"/>
        <v>1119</v>
      </c>
      <c r="J27" s="105">
        <f t="shared" si="3"/>
        <v>0.52338634237605242</v>
      </c>
    </row>
    <row r="28" spans="1:10" x14ac:dyDescent="0.25">
      <c r="A28" s="90" t="s">
        <v>98</v>
      </c>
      <c r="B28" s="83">
        <v>701</v>
      </c>
      <c r="C28" s="83">
        <v>1150</v>
      </c>
      <c r="D28" s="110">
        <v>2069</v>
      </c>
      <c r="E28" s="83">
        <f t="shared" si="4"/>
        <v>449</v>
      </c>
      <c r="F28" s="91">
        <f t="shared" si="6"/>
        <v>0.6405135520684736</v>
      </c>
      <c r="G28" s="83">
        <f t="shared" si="1"/>
        <v>1368</v>
      </c>
      <c r="H28" s="69">
        <f t="shared" si="2"/>
        <v>1.9514978601997146</v>
      </c>
      <c r="I28" s="74">
        <f t="shared" si="5"/>
        <v>919</v>
      </c>
      <c r="J28" s="105">
        <f t="shared" si="3"/>
        <v>0.7991304347826087</v>
      </c>
    </row>
    <row r="29" spans="1:10" x14ac:dyDescent="0.25">
      <c r="A29" s="90" t="s">
        <v>99</v>
      </c>
      <c r="B29" s="83">
        <v>1229</v>
      </c>
      <c r="C29" s="83">
        <v>2290</v>
      </c>
      <c r="D29" s="110">
        <v>3296</v>
      </c>
      <c r="E29" s="83">
        <f t="shared" si="4"/>
        <v>1061</v>
      </c>
      <c r="F29" s="91">
        <f t="shared" si="6"/>
        <v>0.86330349877949553</v>
      </c>
      <c r="G29" s="83">
        <f t="shared" si="1"/>
        <v>2067</v>
      </c>
      <c r="H29" s="69">
        <f t="shared" si="2"/>
        <v>1.6818551668022783</v>
      </c>
      <c r="I29" s="74">
        <f t="shared" si="5"/>
        <v>1006</v>
      </c>
      <c r="J29" s="105">
        <f t="shared" si="3"/>
        <v>0.43930131004366813</v>
      </c>
    </row>
    <row r="30" spans="1:10" x14ac:dyDescent="0.25">
      <c r="A30" s="90" t="s">
        <v>100</v>
      </c>
      <c r="B30" s="83">
        <v>1413</v>
      </c>
      <c r="C30" s="83">
        <v>1927</v>
      </c>
      <c r="D30" s="110">
        <v>2560</v>
      </c>
      <c r="E30" s="83">
        <f t="shared" si="4"/>
        <v>514</v>
      </c>
      <c r="F30" s="91">
        <f t="shared" si="6"/>
        <v>0.36376503892427459</v>
      </c>
      <c r="G30" s="83">
        <f t="shared" si="1"/>
        <v>1147</v>
      </c>
      <c r="H30" s="69">
        <f t="shared" si="2"/>
        <v>0.81174805378627035</v>
      </c>
      <c r="I30" s="74">
        <f t="shared" si="5"/>
        <v>633</v>
      </c>
      <c r="J30" s="105">
        <f t="shared" si="3"/>
        <v>0.32848988064348728</v>
      </c>
    </row>
    <row r="31" spans="1:10" x14ac:dyDescent="0.25">
      <c r="A31" s="90" t="s">
        <v>101</v>
      </c>
      <c r="B31" s="83">
        <v>1068</v>
      </c>
      <c r="C31" s="83">
        <v>1446</v>
      </c>
      <c r="D31" s="110">
        <v>1761</v>
      </c>
      <c r="E31" s="83">
        <f t="shared" si="4"/>
        <v>378</v>
      </c>
      <c r="F31" s="91">
        <f t="shared" si="6"/>
        <v>0.3539325842696629</v>
      </c>
      <c r="G31" s="83">
        <f t="shared" si="1"/>
        <v>693</v>
      </c>
      <c r="H31" s="69">
        <f t="shared" si="2"/>
        <v>0.648876404494382</v>
      </c>
      <c r="I31" s="74">
        <f t="shared" si="5"/>
        <v>315</v>
      </c>
      <c r="J31" s="105">
        <f t="shared" si="3"/>
        <v>0.21784232365145229</v>
      </c>
    </row>
    <row r="32" spans="1:10" x14ac:dyDescent="0.25">
      <c r="A32" s="90" t="s">
        <v>299</v>
      </c>
      <c r="B32" s="83"/>
      <c r="C32" s="83">
        <v>5</v>
      </c>
      <c r="D32" s="110"/>
      <c r="E32" s="83">
        <f t="shared" si="4"/>
        <v>5</v>
      </c>
      <c r="F32" s="91"/>
      <c r="G32" s="83">
        <f t="shared" si="1"/>
        <v>0</v>
      </c>
      <c r="H32" s="69"/>
      <c r="I32" s="74">
        <f t="shared" si="5"/>
        <v>-5</v>
      </c>
      <c r="J32" s="105">
        <f t="shared" si="3"/>
        <v>-1</v>
      </c>
    </row>
    <row r="33" spans="1:10" x14ac:dyDescent="0.25">
      <c r="A33" s="90" t="s">
        <v>102</v>
      </c>
      <c r="B33" s="83"/>
      <c r="C33" s="83">
        <v>39</v>
      </c>
      <c r="D33" s="110">
        <v>81</v>
      </c>
      <c r="E33" s="83">
        <f t="shared" si="4"/>
        <v>39</v>
      </c>
      <c r="F33" s="91"/>
      <c r="G33" s="83">
        <f t="shared" si="1"/>
        <v>81</v>
      </c>
      <c r="H33" s="69"/>
      <c r="I33" s="74">
        <f t="shared" si="5"/>
        <v>42</v>
      </c>
      <c r="J33" s="105">
        <f t="shared" si="3"/>
        <v>1.0769230769230769</v>
      </c>
    </row>
    <row r="34" spans="1:10" x14ac:dyDescent="0.25">
      <c r="A34" s="90" t="s">
        <v>103</v>
      </c>
      <c r="B34" s="83">
        <v>1</v>
      </c>
      <c r="C34" s="83">
        <v>6</v>
      </c>
      <c r="D34" s="110">
        <v>13</v>
      </c>
      <c r="E34" s="83">
        <f t="shared" si="4"/>
        <v>5</v>
      </c>
      <c r="F34" s="91">
        <f t="shared" si="6"/>
        <v>5</v>
      </c>
      <c r="G34" s="83">
        <f t="shared" si="1"/>
        <v>12</v>
      </c>
      <c r="H34" s="69">
        <f t="shared" si="2"/>
        <v>12</v>
      </c>
      <c r="I34" s="74">
        <f t="shared" si="5"/>
        <v>7</v>
      </c>
      <c r="J34" s="105">
        <f t="shared" si="3"/>
        <v>1.1666666666666667</v>
      </c>
    </row>
    <row r="35" spans="1:10" x14ac:dyDescent="0.25">
      <c r="A35" s="90" t="s">
        <v>300</v>
      </c>
      <c r="B35" s="83">
        <v>1</v>
      </c>
      <c r="C35" s="83">
        <v>4</v>
      </c>
      <c r="D35" s="110"/>
      <c r="E35" s="83">
        <f t="shared" si="4"/>
        <v>3</v>
      </c>
      <c r="F35" s="91">
        <f t="shared" si="6"/>
        <v>3</v>
      </c>
      <c r="G35" s="83">
        <f t="shared" si="1"/>
        <v>-1</v>
      </c>
      <c r="H35" s="69">
        <f t="shared" si="2"/>
        <v>-1</v>
      </c>
      <c r="I35" s="74">
        <f t="shared" si="5"/>
        <v>-4</v>
      </c>
      <c r="J35" s="105">
        <f t="shared" si="3"/>
        <v>-1</v>
      </c>
    </row>
    <row r="36" spans="1:10" x14ac:dyDescent="0.25">
      <c r="A36" s="90" t="s">
        <v>104</v>
      </c>
      <c r="B36" s="83">
        <v>1</v>
      </c>
      <c r="C36" s="83">
        <v>15</v>
      </c>
      <c r="D36" s="110">
        <v>30</v>
      </c>
      <c r="E36" s="83">
        <f t="shared" si="4"/>
        <v>14</v>
      </c>
      <c r="F36" s="91">
        <f t="shared" si="6"/>
        <v>14</v>
      </c>
      <c r="G36" s="83">
        <f t="shared" si="1"/>
        <v>29</v>
      </c>
      <c r="H36" s="69">
        <f t="shared" si="2"/>
        <v>29</v>
      </c>
      <c r="I36" s="74">
        <f t="shared" si="5"/>
        <v>15</v>
      </c>
      <c r="J36" s="105">
        <f t="shared" si="3"/>
        <v>1</v>
      </c>
    </row>
    <row r="37" spans="1:10" x14ac:dyDescent="0.25">
      <c r="A37" s="90" t="s">
        <v>105</v>
      </c>
      <c r="B37" s="83"/>
      <c r="C37" s="83">
        <v>16</v>
      </c>
      <c r="D37" s="110">
        <v>157</v>
      </c>
      <c r="E37" s="83"/>
      <c r="F37" s="91"/>
      <c r="G37" s="83">
        <f t="shared" si="1"/>
        <v>157</v>
      </c>
      <c r="H37" s="69"/>
      <c r="I37" s="74">
        <f t="shared" si="5"/>
        <v>141</v>
      </c>
      <c r="J37" s="105">
        <f t="shared" si="3"/>
        <v>8.8125</v>
      </c>
    </row>
    <row r="38" spans="1:10" x14ac:dyDescent="0.25">
      <c r="A38" s="90" t="s">
        <v>106</v>
      </c>
      <c r="B38" s="83"/>
      <c r="C38" s="83"/>
      <c r="D38" s="110">
        <v>45</v>
      </c>
      <c r="E38" s="83"/>
      <c r="F38" s="91"/>
      <c r="G38" s="83">
        <f t="shared" si="1"/>
        <v>45</v>
      </c>
      <c r="H38" s="69"/>
      <c r="I38" s="74">
        <f t="shared" si="5"/>
        <v>45</v>
      </c>
      <c r="J38" s="105"/>
    </row>
    <row r="39" spans="1:10" x14ac:dyDescent="0.25">
      <c r="A39" s="90" t="s">
        <v>107</v>
      </c>
      <c r="B39" s="83"/>
      <c r="C39" s="83"/>
      <c r="D39" s="110">
        <v>32</v>
      </c>
      <c r="E39" s="83"/>
      <c r="F39" s="91"/>
      <c r="G39" s="83">
        <f t="shared" si="1"/>
        <v>32</v>
      </c>
      <c r="H39" s="69"/>
      <c r="I39" s="74">
        <f t="shared" si="5"/>
        <v>32</v>
      </c>
      <c r="J39" s="105"/>
    </row>
    <row r="40" spans="1:10" x14ac:dyDescent="0.25">
      <c r="A40" s="90" t="s">
        <v>108</v>
      </c>
      <c r="B40" s="83">
        <v>25</v>
      </c>
      <c r="C40" s="83"/>
      <c r="D40" s="110">
        <v>26</v>
      </c>
      <c r="E40" s="83">
        <f t="shared" si="4"/>
        <v>-25</v>
      </c>
      <c r="F40" s="91">
        <f t="shared" si="6"/>
        <v>-1</v>
      </c>
      <c r="G40" s="83">
        <f t="shared" si="1"/>
        <v>1</v>
      </c>
      <c r="H40" s="69">
        <f t="shared" si="2"/>
        <v>0.04</v>
      </c>
      <c r="I40" s="74">
        <f t="shared" si="5"/>
        <v>26</v>
      </c>
      <c r="J40" s="105"/>
    </row>
    <row r="41" spans="1:10" x14ac:dyDescent="0.25">
      <c r="A41" s="90" t="s">
        <v>109</v>
      </c>
      <c r="B41" s="83">
        <v>1</v>
      </c>
      <c r="C41" s="83">
        <v>8</v>
      </c>
      <c r="D41" s="110">
        <v>6</v>
      </c>
      <c r="E41" s="83">
        <f t="shared" si="4"/>
        <v>7</v>
      </c>
      <c r="F41" s="91"/>
      <c r="G41" s="83">
        <f t="shared" si="1"/>
        <v>5</v>
      </c>
      <c r="H41" s="69"/>
      <c r="I41" s="74">
        <f t="shared" si="5"/>
        <v>-2</v>
      </c>
      <c r="J41" s="105">
        <f t="shared" si="3"/>
        <v>-0.25</v>
      </c>
    </row>
    <row r="42" spans="1:10" x14ac:dyDescent="0.25">
      <c r="A42" s="90" t="s">
        <v>110</v>
      </c>
      <c r="B42" s="83">
        <v>98</v>
      </c>
      <c r="C42" s="83">
        <v>187</v>
      </c>
      <c r="D42" s="110">
        <v>336</v>
      </c>
      <c r="E42" s="83">
        <f t="shared" si="4"/>
        <v>89</v>
      </c>
      <c r="F42" s="91">
        <f t="shared" si="6"/>
        <v>0.90816326530612246</v>
      </c>
      <c r="G42" s="83">
        <f t="shared" si="1"/>
        <v>238</v>
      </c>
      <c r="H42" s="69">
        <f t="shared" si="2"/>
        <v>2.4285714285714284</v>
      </c>
      <c r="I42" s="74">
        <f t="shared" si="5"/>
        <v>149</v>
      </c>
      <c r="J42" s="105">
        <f t="shared" si="3"/>
        <v>0.79679144385026734</v>
      </c>
    </row>
    <row r="43" spans="1:10" x14ac:dyDescent="0.25">
      <c r="A43" s="90" t="s">
        <v>111</v>
      </c>
      <c r="B43" s="83">
        <v>105</v>
      </c>
      <c r="C43" s="83">
        <v>374</v>
      </c>
      <c r="D43" s="110">
        <v>830</v>
      </c>
      <c r="E43" s="83">
        <f t="shared" si="4"/>
        <v>269</v>
      </c>
      <c r="F43" s="91">
        <f t="shared" si="6"/>
        <v>2.5619047619047617</v>
      </c>
      <c r="G43" s="83">
        <f t="shared" si="1"/>
        <v>725</v>
      </c>
      <c r="H43" s="69">
        <f t="shared" si="2"/>
        <v>6.9047619047619051</v>
      </c>
      <c r="I43" s="74">
        <f t="shared" si="5"/>
        <v>456</v>
      </c>
      <c r="J43" s="105">
        <f t="shared" si="3"/>
        <v>1.2192513368983957</v>
      </c>
    </row>
    <row r="44" spans="1:10" x14ac:dyDescent="0.25">
      <c r="A44" s="90" t="s">
        <v>112</v>
      </c>
      <c r="B44" s="83">
        <v>129</v>
      </c>
      <c r="C44" s="83">
        <v>212</v>
      </c>
      <c r="D44" s="110">
        <v>304</v>
      </c>
      <c r="E44" s="83">
        <f t="shared" si="4"/>
        <v>83</v>
      </c>
      <c r="F44" s="91">
        <f t="shared" si="6"/>
        <v>0.64341085271317833</v>
      </c>
      <c r="G44" s="83">
        <f t="shared" si="1"/>
        <v>175</v>
      </c>
      <c r="H44" s="69">
        <f t="shared" si="2"/>
        <v>1.3565891472868217</v>
      </c>
      <c r="I44" s="74">
        <f t="shared" si="5"/>
        <v>92</v>
      </c>
      <c r="J44" s="105">
        <f t="shared" si="3"/>
        <v>0.43396226415094341</v>
      </c>
    </row>
    <row r="45" spans="1:10" x14ac:dyDescent="0.25">
      <c r="A45" s="90" t="s">
        <v>113</v>
      </c>
      <c r="B45" s="83">
        <v>581</v>
      </c>
      <c r="C45" s="83">
        <v>1005</v>
      </c>
      <c r="D45" s="110">
        <v>1707</v>
      </c>
      <c r="E45" s="83">
        <f t="shared" si="4"/>
        <v>424</v>
      </c>
      <c r="F45" s="91">
        <f t="shared" si="6"/>
        <v>0.72977624784853701</v>
      </c>
      <c r="G45" s="83">
        <f t="shared" si="1"/>
        <v>1126</v>
      </c>
      <c r="H45" s="69">
        <f t="shared" si="2"/>
        <v>1.9380378657487092</v>
      </c>
      <c r="I45" s="74">
        <f t="shared" si="5"/>
        <v>702</v>
      </c>
      <c r="J45" s="105">
        <f t="shared" si="3"/>
        <v>0.69850746268656716</v>
      </c>
    </row>
    <row r="46" spans="1:10" x14ac:dyDescent="0.25">
      <c r="A46" s="90" t="s">
        <v>114</v>
      </c>
      <c r="B46" s="83">
        <v>522</v>
      </c>
      <c r="C46" s="83">
        <v>834</v>
      </c>
      <c r="D46" s="110">
        <v>1204</v>
      </c>
      <c r="E46" s="83">
        <f t="shared" si="4"/>
        <v>312</v>
      </c>
      <c r="F46" s="91">
        <f t="shared" si="6"/>
        <v>0.5977011494252874</v>
      </c>
      <c r="G46" s="83">
        <f t="shared" si="1"/>
        <v>682</v>
      </c>
      <c r="H46" s="69">
        <f t="shared" si="2"/>
        <v>1.3065134099616857</v>
      </c>
      <c r="I46" s="74">
        <f t="shared" si="5"/>
        <v>370</v>
      </c>
      <c r="J46" s="105">
        <f t="shared" si="3"/>
        <v>0.44364508393285373</v>
      </c>
    </row>
    <row r="47" spans="1:10" x14ac:dyDescent="0.25">
      <c r="A47" s="90" t="s">
        <v>115</v>
      </c>
      <c r="B47" s="83">
        <v>222</v>
      </c>
      <c r="C47" s="83">
        <v>304</v>
      </c>
      <c r="D47" s="110">
        <v>523</v>
      </c>
      <c r="E47" s="83">
        <f t="shared" si="4"/>
        <v>82</v>
      </c>
      <c r="F47" s="91">
        <f t="shared" si="6"/>
        <v>0.36936936936936937</v>
      </c>
      <c r="G47" s="83">
        <f t="shared" si="1"/>
        <v>301</v>
      </c>
      <c r="H47" s="69">
        <f t="shared" si="2"/>
        <v>1.3558558558558558</v>
      </c>
      <c r="I47" s="74">
        <f t="shared" si="5"/>
        <v>219</v>
      </c>
      <c r="J47" s="105">
        <f t="shared" si="3"/>
        <v>0.72039473684210531</v>
      </c>
    </row>
    <row r="48" spans="1:10" x14ac:dyDescent="0.25">
      <c r="A48" s="90" t="s">
        <v>116</v>
      </c>
      <c r="B48" s="83">
        <v>54</v>
      </c>
      <c r="C48" s="83">
        <v>115</v>
      </c>
      <c r="D48" s="110">
        <v>217</v>
      </c>
      <c r="E48" s="83">
        <f t="shared" si="4"/>
        <v>61</v>
      </c>
      <c r="F48" s="91">
        <f t="shared" si="6"/>
        <v>1.1296296296296295</v>
      </c>
      <c r="G48" s="83">
        <f t="shared" si="1"/>
        <v>163</v>
      </c>
      <c r="H48" s="69">
        <f t="shared" si="2"/>
        <v>3.0185185185185186</v>
      </c>
      <c r="I48" s="74">
        <f t="shared" si="5"/>
        <v>102</v>
      </c>
      <c r="J48" s="105">
        <f t="shared" si="3"/>
        <v>0.88695652173913042</v>
      </c>
    </row>
    <row r="49" spans="1:10" x14ac:dyDescent="0.25">
      <c r="A49" s="90" t="s">
        <v>117</v>
      </c>
      <c r="B49" s="83">
        <v>134</v>
      </c>
      <c r="C49" s="83">
        <v>257</v>
      </c>
      <c r="D49" s="110">
        <v>366</v>
      </c>
      <c r="E49" s="83">
        <f t="shared" si="4"/>
        <v>123</v>
      </c>
      <c r="F49" s="91">
        <f t="shared" si="6"/>
        <v>0.91791044776119401</v>
      </c>
      <c r="G49" s="83">
        <f t="shared" si="1"/>
        <v>232</v>
      </c>
      <c r="H49" s="69">
        <f t="shared" si="2"/>
        <v>1.7313432835820894</v>
      </c>
      <c r="I49" s="74">
        <f t="shared" si="5"/>
        <v>109</v>
      </c>
      <c r="J49" s="105">
        <f t="shared" si="3"/>
        <v>0.42412451361867703</v>
      </c>
    </row>
    <row r="50" spans="1:10" x14ac:dyDescent="0.25">
      <c r="A50" s="90" t="s">
        <v>118</v>
      </c>
      <c r="B50" s="83">
        <v>81</v>
      </c>
      <c r="C50" s="83">
        <v>116</v>
      </c>
      <c r="D50" s="110">
        <v>160</v>
      </c>
      <c r="E50" s="83">
        <f t="shared" si="4"/>
        <v>35</v>
      </c>
      <c r="F50" s="91">
        <f t="shared" si="6"/>
        <v>0.43209876543209874</v>
      </c>
      <c r="G50" s="83">
        <f t="shared" si="1"/>
        <v>79</v>
      </c>
      <c r="H50" s="69">
        <f t="shared" si="2"/>
        <v>0.97530864197530864</v>
      </c>
      <c r="I50" s="74">
        <f t="shared" si="5"/>
        <v>44</v>
      </c>
      <c r="J50" s="105">
        <f t="shared" si="3"/>
        <v>0.37931034482758619</v>
      </c>
    </row>
    <row r="51" spans="1:10" x14ac:dyDescent="0.25">
      <c r="A51" s="90" t="s">
        <v>119</v>
      </c>
      <c r="B51" s="83">
        <v>5</v>
      </c>
      <c r="C51" s="83">
        <v>114</v>
      </c>
      <c r="D51" s="110">
        <v>257</v>
      </c>
      <c r="E51" s="83">
        <f t="shared" si="4"/>
        <v>109</v>
      </c>
      <c r="F51" s="91">
        <f t="shared" si="6"/>
        <v>21.8</v>
      </c>
      <c r="G51" s="83">
        <f t="shared" si="1"/>
        <v>252</v>
      </c>
      <c r="H51" s="69">
        <f>(D51-C51)/C51</f>
        <v>1.2543859649122806</v>
      </c>
      <c r="I51" s="74">
        <f t="shared" si="5"/>
        <v>143</v>
      </c>
      <c r="J51" s="105">
        <f t="shared" si="3"/>
        <v>1.2543859649122806</v>
      </c>
    </row>
    <row r="52" spans="1:10" x14ac:dyDescent="0.25">
      <c r="A52" s="90" t="s">
        <v>120</v>
      </c>
      <c r="B52" s="83">
        <v>417</v>
      </c>
      <c r="C52" s="83">
        <v>617</v>
      </c>
      <c r="D52" s="110">
        <v>870</v>
      </c>
      <c r="E52" s="83">
        <f t="shared" si="4"/>
        <v>200</v>
      </c>
      <c r="F52" s="91">
        <f t="shared" si="6"/>
        <v>0.47961630695443647</v>
      </c>
      <c r="G52" s="83">
        <f t="shared" si="1"/>
        <v>453</v>
      </c>
      <c r="H52" s="69">
        <f t="shared" si="2"/>
        <v>1.0863309352517985</v>
      </c>
      <c r="I52" s="74">
        <f t="shared" si="5"/>
        <v>253</v>
      </c>
      <c r="J52" s="105">
        <f t="shared" si="3"/>
        <v>0.41004862236628847</v>
      </c>
    </row>
    <row r="53" spans="1:10" x14ac:dyDescent="0.25">
      <c r="A53" s="90" t="s">
        <v>121</v>
      </c>
      <c r="B53" s="83">
        <v>752</v>
      </c>
      <c r="C53" s="83">
        <v>1356</v>
      </c>
      <c r="D53" s="110">
        <v>1364</v>
      </c>
      <c r="E53" s="83">
        <f t="shared" si="4"/>
        <v>604</v>
      </c>
      <c r="F53" s="91">
        <f t="shared" si="6"/>
        <v>0.80319148936170215</v>
      </c>
      <c r="G53" s="83">
        <f t="shared" si="1"/>
        <v>612</v>
      </c>
      <c r="H53" s="69">
        <f t="shared" si="2"/>
        <v>0.81382978723404253</v>
      </c>
      <c r="I53" s="74">
        <f t="shared" si="5"/>
        <v>8</v>
      </c>
      <c r="J53" s="105">
        <f t="shared" si="3"/>
        <v>5.8997050147492625E-3</v>
      </c>
    </row>
    <row r="54" spans="1:10" x14ac:dyDescent="0.25">
      <c r="A54" s="90" t="s">
        <v>122</v>
      </c>
      <c r="B54" s="83">
        <v>129</v>
      </c>
      <c r="C54" s="83">
        <v>225</v>
      </c>
      <c r="D54" s="110">
        <v>287</v>
      </c>
      <c r="E54" s="83">
        <f t="shared" si="4"/>
        <v>96</v>
      </c>
      <c r="F54" s="91">
        <f t="shared" si="6"/>
        <v>0.7441860465116279</v>
      </c>
      <c r="G54" s="83">
        <f t="shared" si="1"/>
        <v>158</v>
      </c>
      <c r="H54" s="69">
        <f t="shared" si="2"/>
        <v>1.2248062015503876</v>
      </c>
      <c r="I54" s="74">
        <f t="shared" si="5"/>
        <v>62</v>
      </c>
      <c r="J54" s="105">
        <f t="shared" si="3"/>
        <v>0.27555555555555555</v>
      </c>
    </row>
    <row r="55" spans="1:10" x14ac:dyDescent="0.25">
      <c r="A55" s="90" t="s">
        <v>123</v>
      </c>
      <c r="B55" s="83">
        <v>366</v>
      </c>
      <c r="C55" s="83">
        <v>696</v>
      </c>
      <c r="D55" s="110">
        <v>1070</v>
      </c>
      <c r="E55" s="83">
        <f t="shared" si="4"/>
        <v>330</v>
      </c>
      <c r="F55" s="91">
        <f t="shared" si="6"/>
        <v>0.90163934426229508</v>
      </c>
      <c r="G55" s="83">
        <f t="shared" si="1"/>
        <v>704</v>
      </c>
      <c r="H55" s="69">
        <f t="shared" si="2"/>
        <v>1.9234972677595628</v>
      </c>
      <c r="I55" s="74">
        <f t="shared" si="5"/>
        <v>374</v>
      </c>
      <c r="J55" s="105">
        <f t="shared" si="3"/>
        <v>0.53735632183908044</v>
      </c>
    </row>
    <row r="56" spans="1:10" x14ac:dyDescent="0.25">
      <c r="A56" s="90" t="s">
        <v>124</v>
      </c>
      <c r="B56" s="83">
        <v>116</v>
      </c>
      <c r="C56" s="83">
        <v>185</v>
      </c>
      <c r="D56" s="110">
        <v>285</v>
      </c>
      <c r="E56" s="83">
        <f t="shared" si="4"/>
        <v>69</v>
      </c>
      <c r="F56" s="91">
        <f t="shared" si="6"/>
        <v>0.59482758620689657</v>
      </c>
      <c r="G56" s="83">
        <f t="shared" si="1"/>
        <v>169</v>
      </c>
      <c r="H56" s="69">
        <f t="shared" si="2"/>
        <v>1.4568965517241379</v>
      </c>
      <c r="I56" s="74">
        <f t="shared" si="5"/>
        <v>100</v>
      </c>
      <c r="J56" s="105">
        <f t="shared" si="3"/>
        <v>0.54054054054054057</v>
      </c>
    </row>
    <row r="57" spans="1:10" x14ac:dyDescent="0.25">
      <c r="A57" s="90" t="s">
        <v>125</v>
      </c>
      <c r="B57" s="83">
        <v>79</v>
      </c>
      <c r="C57" s="83">
        <v>121</v>
      </c>
      <c r="D57" s="110">
        <v>132</v>
      </c>
      <c r="E57" s="83">
        <f t="shared" si="4"/>
        <v>42</v>
      </c>
      <c r="F57" s="91">
        <f t="shared" si="6"/>
        <v>0.53164556962025311</v>
      </c>
      <c r="G57" s="83">
        <f t="shared" si="1"/>
        <v>53</v>
      </c>
      <c r="H57" s="69">
        <f t="shared" si="2"/>
        <v>0.67088607594936711</v>
      </c>
      <c r="I57" s="74">
        <f t="shared" si="5"/>
        <v>11</v>
      </c>
      <c r="J57" s="105">
        <f t="shared" si="3"/>
        <v>9.0909090909090912E-2</v>
      </c>
    </row>
    <row r="58" spans="1:10" x14ac:dyDescent="0.25">
      <c r="A58" s="90" t="s">
        <v>126</v>
      </c>
      <c r="B58" s="83">
        <v>378</v>
      </c>
      <c r="C58" s="83">
        <v>712</v>
      </c>
      <c r="D58" s="110">
        <v>921</v>
      </c>
      <c r="E58" s="83">
        <f t="shared" si="4"/>
        <v>334</v>
      </c>
      <c r="F58" s="91">
        <f t="shared" si="6"/>
        <v>0.8835978835978836</v>
      </c>
      <c r="G58" s="83">
        <f t="shared" si="1"/>
        <v>543</v>
      </c>
      <c r="H58" s="69">
        <f t="shared" si="2"/>
        <v>1.4365079365079365</v>
      </c>
      <c r="I58" s="74">
        <f t="shared" si="5"/>
        <v>209</v>
      </c>
      <c r="J58" s="105">
        <f t="shared" si="3"/>
        <v>0.29353932584269665</v>
      </c>
    </row>
    <row r="59" spans="1:10" x14ac:dyDescent="0.25">
      <c r="A59" s="90" t="s">
        <v>127</v>
      </c>
      <c r="B59" s="83">
        <v>196</v>
      </c>
      <c r="C59" s="83">
        <v>245</v>
      </c>
      <c r="D59" s="110">
        <v>438</v>
      </c>
      <c r="E59" s="83">
        <f t="shared" si="4"/>
        <v>49</v>
      </c>
      <c r="F59" s="91">
        <f t="shared" si="6"/>
        <v>0.25</v>
      </c>
      <c r="G59" s="83">
        <f t="shared" si="1"/>
        <v>242</v>
      </c>
      <c r="H59" s="69">
        <f t="shared" si="2"/>
        <v>1.2346938775510203</v>
      </c>
      <c r="I59" s="74">
        <f t="shared" si="5"/>
        <v>193</v>
      </c>
      <c r="J59" s="105">
        <f t="shared" si="3"/>
        <v>0.78775510204081634</v>
      </c>
    </row>
    <row r="60" spans="1:10" x14ac:dyDescent="0.25">
      <c r="A60" s="90" t="s">
        <v>128</v>
      </c>
      <c r="B60" s="83">
        <v>42</v>
      </c>
      <c r="C60" s="83">
        <v>62</v>
      </c>
      <c r="D60" s="110">
        <v>60</v>
      </c>
      <c r="E60" s="83">
        <f t="shared" si="4"/>
        <v>20</v>
      </c>
      <c r="F60" s="91">
        <f t="shared" si="6"/>
        <v>0.47619047619047616</v>
      </c>
      <c r="G60" s="83">
        <f t="shared" si="1"/>
        <v>18</v>
      </c>
      <c r="H60" s="69">
        <f t="shared" si="2"/>
        <v>0.42857142857142855</v>
      </c>
      <c r="I60" s="74">
        <f t="shared" si="5"/>
        <v>-2</v>
      </c>
      <c r="J60" s="105">
        <f t="shared" si="3"/>
        <v>-3.2258064516129031E-2</v>
      </c>
    </row>
    <row r="61" spans="1:10" x14ac:dyDescent="0.25">
      <c r="A61" s="90" t="s">
        <v>129</v>
      </c>
      <c r="B61" s="83">
        <v>763</v>
      </c>
      <c r="C61" s="83">
        <v>1031</v>
      </c>
      <c r="D61" s="110">
        <v>1922</v>
      </c>
      <c r="E61" s="83">
        <f t="shared" si="4"/>
        <v>268</v>
      </c>
      <c r="F61" s="91">
        <f t="shared" si="6"/>
        <v>0.35124508519003933</v>
      </c>
      <c r="G61" s="83">
        <f t="shared" si="1"/>
        <v>1159</v>
      </c>
      <c r="H61" s="69">
        <f t="shared" si="2"/>
        <v>1.5190039318479684</v>
      </c>
      <c r="I61" s="74">
        <f t="shared" si="5"/>
        <v>891</v>
      </c>
      <c r="J61" s="105">
        <f t="shared" si="3"/>
        <v>0.86420950533462659</v>
      </c>
    </row>
    <row r="62" spans="1:10" x14ac:dyDescent="0.25">
      <c r="A62" s="90" t="s">
        <v>130</v>
      </c>
      <c r="B62" s="83">
        <v>193</v>
      </c>
      <c r="C62" s="83">
        <v>279</v>
      </c>
      <c r="D62" s="110">
        <v>487</v>
      </c>
      <c r="E62" s="83">
        <f t="shared" si="4"/>
        <v>86</v>
      </c>
      <c r="F62" s="91">
        <f t="shared" si="6"/>
        <v>0.44559585492227977</v>
      </c>
      <c r="G62" s="83">
        <f t="shared" si="1"/>
        <v>294</v>
      </c>
      <c r="H62" s="69">
        <f t="shared" si="2"/>
        <v>1.5233160621761659</v>
      </c>
      <c r="I62" s="74">
        <f t="shared" si="5"/>
        <v>208</v>
      </c>
      <c r="J62" s="105">
        <f t="shared" si="3"/>
        <v>0.74551971326164879</v>
      </c>
    </row>
    <row r="63" spans="1:10" x14ac:dyDescent="0.25">
      <c r="A63" s="90" t="s">
        <v>377</v>
      </c>
      <c r="B63" s="83"/>
      <c r="C63" s="83"/>
      <c r="D63" s="110">
        <v>9</v>
      </c>
      <c r="E63" s="83"/>
      <c r="F63" s="91"/>
      <c r="G63" s="83">
        <f t="shared" si="1"/>
        <v>9</v>
      </c>
      <c r="H63" s="69"/>
      <c r="I63" s="74">
        <f t="shared" si="5"/>
        <v>9</v>
      </c>
      <c r="J63" s="105"/>
    </row>
    <row r="64" spans="1:10" x14ac:dyDescent="0.25">
      <c r="A64" s="90" t="s">
        <v>289</v>
      </c>
      <c r="B64" s="83">
        <v>502</v>
      </c>
      <c r="C64" s="83">
        <v>442</v>
      </c>
      <c r="D64" s="110">
        <v>563</v>
      </c>
      <c r="E64" s="83">
        <f t="shared" si="4"/>
        <v>-60</v>
      </c>
      <c r="F64" s="91">
        <f t="shared" si="6"/>
        <v>-0.11952191235059761</v>
      </c>
      <c r="G64" s="83">
        <f t="shared" si="1"/>
        <v>61</v>
      </c>
      <c r="H64" s="69">
        <f t="shared" si="2"/>
        <v>0.12151394422310757</v>
      </c>
      <c r="I64" s="74">
        <f t="shared" si="5"/>
        <v>121</v>
      </c>
      <c r="J64" s="105">
        <f t="shared" si="3"/>
        <v>0.27375565610859731</v>
      </c>
    </row>
    <row r="65" spans="1:10" x14ac:dyDescent="0.25">
      <c r="A65" s="90" t="s">
        <v>378</v>
      </c>
      <c r="B65" s="83"/>
      <c r="C65" s="83"/>
      <c r="D65" s="110">
        <v>11</v>
      </c>
      <c r="E65" s="83"/>
      <c r="F65" s="91"/>
      <c r="G65" s="83">
        <f t="shared" si="1"/>
        <v>11</v>
      </c>
      <c r="H65" s="69"/>
      <c r="I65" s="74">
        <f t="shared" si="5"/>
        <v>11</v>
      </c>
      <c r="J65" s="105"/>
    </row>
    <row r="66" spans="1:10" x14ac:dyDescent="0.25">
      <c r="A66" s="90" t="s">
        <v>131</v>
      </c>
      <c r="B66" s="83">
        <v>185</v>
      </c>
      <c r="C66" s="83">
        <v>222</v>
      </c>
      <c r="D66" s="110">
        <v>293</v>
      </c>
      <c r="E66" s="83">
        <f t="shared" si="4"/>
        <v>37</v>
      </c>
      <c r="F66" s="91">
        <f t="shared" si="6"/>
        <v>0.2</v>
      </c>
      <c r="G66" s="83">
        <f t="shared" si="1"/>
        <v>108</v>
      </c>
      <c r="H66" s="69">
        <f t="shared" si="2"/>
        <v>0.58378378378378382</v>
      </c>
      <c r="I66" s="74">
        <f t="shared" si="5"/>
        <v>71</v>
      </c>
      <c r="J66" s="105">
        <f t="shared" si="3"/>
        <v>0.31981981981981983</v>
      </c>
    </row>
    <row r="67" spans="1:10" x14ac:dyDescent="0.25">
      <c r="A67" s="90" t="s">
        <v>132</v>
      </c>
      <c r="B67" s="83">
        <v>186</v>
      </c>
      <c r="C67" s="83">
        <v>526</v>
      </c>
      <c r="D67" s="110">
        <v>831</v>
      </c>
      <c r="E67" s="83">
        <f t="shared" si="4"/>
        <v>340</v>
      </c>
      <c r="F67" s="91">
        <f t="shared" si="6"/>
        <v>1.8279569892473118</v>
      </c>
      <c r="G67" s="83">
        <f t="shared" si="1"/>
        <v>645</v>
      </c>
      <c r="H67" s="69">
        <f t="shared" si="2"/>
        <v>3.467741935483871</v>
      </c>
      <c r="I67" s="74">
        <f t="shared" si="5"/>
        <v>305</v>
      </c>
      <c r="J67" s="105">
        <f t="shared" si="3"/>
        <v>0.57984790874524716</v>
      </c>
    </row>
    <row r="68" spans="1:10" x14ac:dyDescent="0.25">
      <c r="A68" s="90" t="s">
        <v>133</v>
      </c>
      <c r="B68" s="83">
        <v>824</v>
      </c>
      <c r="C68" s="83">
        <v>1320</v>
      </c>
      <c r="D68" s="110">
        <v>1807</v>
      </c>
      <c r="E68" s="83">
        <f t="shared" si="4"/>
        <v>496</v>
      </c>
      <c r="F68" s="91">
        <f t="shared" si="6"/>
        <v>0.60194174757281549</v>
      </c>
      <c r="G68" s="83">
        <f t="shared" si="1"/>
        <v>983</v>
      </c>
      <c r="H68" s="69">
        <f t="shared" si="2"/>
        <v>1.1929611650485437</v>
      </c>
      <c r="I68" s="74">
        <f t="shared" si="5"/>
        <v>487</v>
      </c>
      <c r="J68" s="105">
        <f t="shared" si="3"/>
        <v>0.36893939393939396</v>
      </c>
    </row>
    <row r="69" spans="1:10" x14ac:dyDescent="0.25">
      <c r="A69" s="90" t="s">
        <v>134</v>
      </c>
      <c r="B69" s="83">
        <v>817</v>
      </c>
      <c r="C69" s="83">
        <v>1105</v>
      </c>
      <c r="D69" s="110">
        <v>1133</v>
      </c>
      <c r="E69" s="83">
        <f t="shared" si="4"/>
        <v>288</v>
      </c>
      <c r="F69" s="91">
        <f t="shared" si="6"/>
        <v>0.35250917992656061</v>
      </c>
      <c r="G69" s="83">
        <f t="shared" si="1"/>
        <v>316</v>
      </c>
      <c r="H69" s="69">
        <f t="shared" si="2"/>
        <v>0.38678090575275398</v>
      </c>
      <c r="I69" s="74">
        <f t="shared" si="5"/>
        <v>28</v>
      </c>
      <c r="J69" s="105">
        <f t="shared" si="3"/>
        <v>2.5339366515837104E-2</v>
      </c>
    </row>
    <row r="70" spans="1:10" x14ac:dyDescent="0.25">
      <c r="A70" s="90" t="s">
        <v>135</v>
      </c>
      <c r="B70" s="83">
        <v>265</v>
      </c>
      <c r="C70" s="83">
        <v>754</v>
      </c>
      <c r="D70" s="110">
        <v>1169</v>
      </c>
      <c r="E70" s="83">
        <f t="shared" si="4"/>
        <v>489</v>
      </c>
      <c r="F70" s="91">
        <f t="shared" si="6"/>
        <v>1.8452830188679246</v>
      </c>
      <c r="G70" s="83">
        <f t="shared" si="1"/>
        <v>904</v>
      </c>
      <c r="H70" s="69">
        <f t="shared" si="2"/>
        <v>3.4113207547169813</v>
      </c>
      <c r="I70" s="74">
        <f t="shared" si="5"/>
        <v>415</v>
      </c>
      <c r="J70" s="105">
        <f t="shared" si="3"/>
        <v>0.5503978779840849</v>
      </c>
    </row>
    <row r="71" spans="1:10" x14ac:dyDescent="0.25">
      <c r="A71" s="90" t="s">
        <v>136</v>
      </c>
      <c r="B71" s="83">
        <v>6</v>
      </c>
      <c r="C71" s="83">
        <v>36</v>
      </c>
      <c r="D71" s="110">
        <v>35</v>
      </c>
      <c r="E71" s="83">
        <f t="shared" si="4"/>
        <v>30</v>
      </c>
      <c r="F71" s="91">
        <f t="shared" si="6"/>
        <v>5</v>
      </c>
      <c r="G71" s="83">
        <f t="shared" ref="G71:G138" si="7">D71-B71</f>
        <v>29</v>
      </c>
      <c r="H71" s="69">
        <f t="shared" si="2"/>
        <v>4.833333333333333</v>
      </c>
      <c r="I71" s="74">
        <f t="shared" si="5"/>
        <v>-1</v>
      </c>
      <c r="J71" s="105">
        <f t="shared" ref="J71:J137" si="8">(D71-C71)/C71</f>
        <v>-2.7777777777777776E-2</v>
      </c>
    </row>
    <row r="72" spans="1:10" x14ac:dyDescent="0.25">
      <c r="A72" s="90" t="s">
        <v>137</v>
      </c>
      <c r="B72" s="83">
        <v>31</v>
      </c>
      <c r="C72" s="83">
        <v>38</v>
      </c>
      <c r="D72" s="110">
        <v>189</v>
      </c>
      <c r="E72" s="83">
        <f t="shared" ref="E72:E139" si="9">AVERAGE(C72-B72)</f>
        <v>7</v>
      </c>
      <c r="F72" s="91">
        <f t="shared" si="6"/>
        <v>0.22580645161290322</v>
      </c>
      <c r="G72" s="83">
        <f t="shared" si="7"/>
        <v>158</v>
      </c>
      <c r="H72" s="69">
        <f t="shared" ref="H72:H139" si="10">(D72-B72)/B72</f>
        <v>5.096774193548387</v>
      </c>
      <c r="I72" s="74">
        <f t="shared" ref="I72:I139" si="11">D72-C72</f>
        <v>151</v>
      </c>
      <c r="J72" s="105">
        <f t="shared" si="8"/>
        <v>3.9736842105263159</v>
      </c>
    </row>
    <row r="73" spans="1:10" x14ac:dyDescent="0.25">
      <c r="A73" s="90" t="s">
        <v>138</v>
      </c>
      <c r="B73" s="83">
        <v>32</v>
      </c>
      <c r="C73" s="83">
        <v>50</v>
      </c>
      <c r="D73" s="110">
        <v>216</v>
      </c>
      <c r="E73" s="83">
        <f t="shared" si="9"/>
        <v>18</v>
      </c>
      <c r="F73" s="91">
        <f t="shared" si="6"/>
        <v>0.5625</v>
      </c>
      <c r="G73" s="83">
        <f t="shared" si="7"/>
        <v>184</v>
      </c>
      <c r="H73" s="69">
        <f t="shared" si="10"/>
        <v>5.75</v>
      </c>
      <c r="I73" s="74">
        <f t="shared" si="11"/>
        <v>166</v>
      </c>
      <c r="J73" s="105">
        <f t="shared" si="8"/>
        <v>3.32</v>
      </c>
    </row>
    <row r="74" spans="1:10" x14ac:dyDescent="0.25">
      <c r="A74" s="90" t="s">
        <v>139</v>
      </c>
      <c r="B74" s="83">
        <v>29</v>
      </c>
      <c r="C74" s="83">
        <v>76</v>
      </c>
      <c r="D74" s="110">
        <v>111</v>
      </c>
      <c r="E74" s="83">
        <f t="shared" si="9"/>
        <v>47</v>
      </c>
      <c r="F74" s="91">
        <f t="shared" si="6"/>
        <v>1.6206896551724137</v>
      </c>
      <c r="G74" s="83">
        <f t="shared" si="7"/>
        <v>82</v>
      </c>
      <c r="H74" s="69">
        <f t="shared" si="10"/>
        <v>2.8275862068965516</v>
      </c>
      <c r="I74" s="74">
        <f t="shared" si="11"/>
        <v>35</v>
      </c>
      <c r="J74" s="105">
        <f t="shared" si="8"/>
        <v>0.46052631578947367</v>
      </c>
    </row>
    <row r="75" spans="1:10" x14ac:dyDescent="0.25">
      <c r="A75" s="90" t="s">
        <v>140</v>
      </c>
      <c r="B75" s="83"/>
      <c r="C75" s="83">
        <v>76</v>
      </c>
      <c r="D75" s="110">
        <v>144</v>
      </c>
      <c r="E75" s="83">
        <f t="shared" si="9"/>
        <v>76</v>
      </c>
      <c r="F75" s="91"/>
      <c r="G75" s="83">
        <f t="shared" si="7"/>
        <v>144</v>
      </c>
      <c r="H75" s="69"/>
      <c r="I75" s="74">
        <f t="shared" si="11"/>
        <v>68</v>
      </c>
      <c r="J75" s="105">
        <f t="shared" si="8"/>
        <v>0.89473684210526316</v>
      </c>
    </row>
    <row r="76" spans="1:10" x14ac:dyDescent="0.25">
      <c r="A76" s="90" t="s">
        <v>141</v>
      </c>
      <c r="B76" s="83"/>
      <c r="C76" s="83">
        <v>2</v>
      </c>
      <c r="D76" s="110">
        <v>22</v>
      </c>
      <c r="E76" s="83">
        <f t="shared" si="9"/>
        <v>2</v>
      </c>
      <c r="F76" s="91"/>
      <c r="G76" s="83">
        <f t="shared" si="7"/>
        <v>22</v>
      </c>
      <c r="H76" s="69"/>
      <c r="I76" s="74">
        <f t="shared" si="11"/>
        <v>20</v>
      </c>
      <c r="J76" s="105">
        <f t="shared" si="8"/>
        <v>10</v>
      </c>
    </row>
    <row r="77" spans="1:10" x14ac:dyDescent="0.25">
      <c r="A77" s="90" t="s">
        <v>303</v>
      </c>
      <c r="B77" s="83">
        <v>14</v>
      </c>
      <c r="C77" s="83"/>
      <c r="D77" s="110"/>
      <c r="E77" s="83">
        <f t="shared" si="9"/>
        <v>-14</v>
      </c>
      <c r="F77" s="91"/>
      <c r="G77" s="83">
        <f t="shared" si="7"/>
        <v>-14</v>
      </c>
      <c r="H77" s="69">
        <f t="shared" si="10"/>
        <v>-1</v>
      </c>
      <c r="I77" s="74">
        <f t="shared" si="11"/>
        <v>0</v>
      </c>
      <c r="J77" s="105"/>
    </row>
    <row r="78" spans="1:10" x14ac:dyDescent="0.25">
      <c r="A78" s="90" t="s">
        <v>142</v>
      </c>
      <c r="B78" s="83"/>
      <c r="C78" s="83"/>
      <c r="D78" s="110"/>
      <c r="E78" s="83"/>
      <c r="F78" s="91"/>
      <c r="G78" s="83">
        <f t="shared" si="7"/>
        <v>0</v>
      </c>
      <c r="H78" s="69"/>
      <c r="I78" s="74">
        <f t="shared" si="11"/>
        <v>0</v>
      </c>
      <c r="J78" s="105"/>
    </row>
    <row r="79" spans="1:10" x14ac:dyDescent="0.25">
      <c r="A79" s="90" t="s">
        <v>143</v>
      </c>
      <c r="B79" s="83"/>
      <c r="C79" s="83">
        <v>10</v>
      </c>
      <c r="D79" s="110">
        <v>16</v>
      </c>
      <c r="E79" s="83">
        <f t="shared" si="9"/>
        <v>10</v>
      </c>
      <c r="F79" s="91"/>
      <c r="G79" s="83">
        <f t="shared" si="7"/>
        <v>16</v>
      </c>
      <c r="H79" s="69"/>
      <c r="I79" s="74">
        <f t="shared" si="11"/>
        <v>6</v>
      </c>
      <c r="J79" s="105">
        <f t="shared" si="8"/>
        <v>0.6</v>
      </c>
    </row>
    <row r="80" spans="1:10" x14ac:dyDescent="0.25">
      <c r="A80" s="90" t="s">
        <v>144</v>
      </c>
      <c r="B80" s="83"/>
      <c r="C80" s="83"/>
      <c r="D80" s="110">
        <v>3</v>
      </c>
      <c r="E80" s="83"/>
      <c r="F80" s="91"/>
      <c r="G80" s="83">
        <f t="shared" si="7"/>
        <v>3</v>
      </c>
      <c r="H80" s="69"/>
      <c r="I80" s="74">
        <f t="shared" si="11"/>
        <v>3</v>
      </c>
      <c r="J80" s="105"/>
    </row>
    <row r="81" spans="1:10" x14ac:dyDescent="0.25">
      <c r="A81" s="90" t="s">
        <v>321</v>
      </c>
      <c r="B81" s="83">
        <v>1</v>
      </c>
      <c r="C81" s="83">
        <v>4</v>
      </c>
      <c r="D81" s="110">
        <v>12</v>
      </c>
      <c r="E81" s="83">
        <f t="shared" si="9"/>
        <v>3</v>
      </c>
      <c r="F81" s="91"/>
      <c r="G81" s="83">
        <f t="shared" si="7"/>
        <v>11</v>
      </c>
      <c r="H81" s="69"/>
      <c r="I81" s="74">
        <f t="shared" si="11"/>
        <v>8</v>
      </c>
      <c r="J81" s="105">
        <f t="shared" si="8"/>
        <v>2</v>
      </c>
    </row>
    <row r="82" spans="1:10" x14ac:dyDescent="0.25">
      <c r="A82" s="90" t="s">
        <v>145</v>
      </c>
      <c r="B82" s="83">
        <v>1</v>
      </c>
      <c r="C82" s="83">
        <v>24</v>
      </c>
      <c r="D82" s="110">
        <v>65</v>
      </c>
      <c r="E82" s="83">
        <f t="shared" si="9"/>
        <v>23</v>
      </c>
      <c r="F82" s="91"/>
      <c r="G82" s="83">
        <f t="shared" si="7"/>
        <v>64</v>
      </c>
      <c r="H82" s="69"/>
      <c r="I82" s="74">
        <f t="shared" si="11"/>
        <v>41</v>
      </c>
      <c r="J82" s="105">
        <f t="shared" si="8"/>
        <v>1.7083333333333333</v>
      </c>
    </row>
    <row r="83" spans="1:10" x14ac:dyDescent="0.25">
      <c r="A83" s="90" t="s">
        <v>146</v>
      </c>
      <c r="B83" s="83">
        <v>415</v>
      </c>
      <c r="C83" s="83">
        <v>628</v>
      </c>
      <c r="D83" s="110">
        <v>1041</v>
      </c>
      <c r="E83" s="83">
        <f t="shared" si="9"/>
        <v>213</v>
      </c>
      <c r="F83" s="91">
        <f t="shared" ref="F83:F148" si="12">(C83-B83)/B83</f>
        <v>0.51325301204819274</v>
      </c>
      <c r="G83" s="83">
        <f t="shared" si="7"/>
        <v>626</v>
      </c>
      <c r="H83" s="69">
        <f t="shared" si="10"/>
        <v>1.508433734939759</v>
      </c>
      <c r="I83" s="74">
        <f t="shared" si="11"/>
        <v>413</v>
      </c>
      <c r="J83" s="105">
        <f t="shared" si="8"/>
        <v>0.65764331210191085</v>
      </c>
    </row>
    <row r="84" spans="1:10" x14ac:dyDescent="0.25">
      <c r="A84" s="90" t="s">
        <v>147</v>
      </c>
      <c r="B84" s="83">
        <v>273</v>
      </c>
      <c r="C84" s="83">
        <v>401</v>
      </c>
      <c r="D84" s="110">
        <v>562</v>
      </c>
      <c r="E84" s="83">
        <f t="shared" si="9"/>
        <v>128</v>
      </c>
      <c r="F84" s="91">
        <f t="shared" si="12"/>
        <v>0.46886446886446886</v>
      </c>
      <c r="G84" s="83">
        <f t="shared" si="7"/>
        <v>289</v>
      </c>
      <c r="H84" s="69">
        <f t="shared" si="10"/>
        <v>1.0586080586080586</v>
      </c>
      <c r="I84" s="74">
        <f t="shared" si="11"/>
        <v>161</v>
      </c>
      <c r="J84" s="105">
        <f t="shared" si="8"/>
        <v>0.40149625935162092</v>
      </c>
    </row>
    <row r="85" spans="1:10" x14ac:dyDescent="0.25">
      <c r="A85" s="90" t="s">
        <v>148</v>
      </c>
      <c r="B85" s="83">
        <v>482</v>
      </c>
      <c r="C85" s="83">
        <v>808</v>
      </c>
      <c r="D85" s="110">
        <v>1289</v>
      </c>
      <c r="E85" s="83">
        <f t="shared" si="9"/>
        <v>326</v>
      </c>
      <c r="F85" s="91">
        <f t="shared" si="12"/>
        <v>0.67634854771784236</v>
      </c>
      <c r="G85" s="83">
        <f t="shared" si="7"/>
        <v>807</v>
      </c>
      <c r="H85" s="69">
        <f t="shared" si="10"/>
        <v>1.6742738589211619</v>
      </c>
      <c r="I85" s="74">
        <f t="shared" si="11"/>
        <v>481</v>
      </c>
      <c r="J85" s="105">
        <f t="shared" si="8"/>
        <v>0.59529702970297027</v>
      </c>
    </row>
    <row r="86" spans="1:10" x14ac:dyDescent="0.25">
      <c r="A86" s="90" t="s">
        <v>149</v>
      </c>
      <c r="B86" s="83">
        <v>91</v>
      </c>
      <c r="C86" s="83">
        <v>137</v>
      </c>
      <c r="D86" s="110">
        <v>186</v>
      </c>
      <c r="E86" s="83">
        <f>AVERAGE(C86-B86)</f>
        <v>46</v>
      </c>
      <c r="F86" s="91">
        <f>(C86-B86)/B86</f>
        <v>0.50549450549450547</v>
      </c>
      <c r="G86" s="83">
        <f>D86-B86</f>
        <v>95</v>
      </c>
      <c r="H86" s="69">
        <f>(D86-B86)/B86</f>
        <v>1.043956043956044</v>
      </c>
      <c r="I86" s="74">
        <f>D86-C86</f>
        <v>49</v>
      </c>
      <c r="J86" s="105">
        <f>(D86-C86)/C86</f>
        <v>0.35766423357664234</v>
      </c>
    </row>
    <row r="87" spans="1:10" x14ac:dyDescent="0.25">
      <c r="A87" s="90" t="s">
        <v>150</v>
      </c>
      <c r="B87" s="83">
        <v>239</v>
      </c>
      <c r="C87" s="83">
        <v>383</v>
      </c>
      <c r="D87" s="110">
        <v>402</v>
      </c>
      <c r="E87" s="83">
        <f>AVERAGE(C87-B87)</f>
        <v>144</v>
      </c>
      <c r="F87" s="91">
        <f>(C87-B87)/B87</f>
        <v>0.60251046025104604</v>
      </c>
      <c r="G87" s="83">
        <f>D87-B87</f>
        <v>163</v>
      </c>
      <c r="H87" s="69">
        <f>(D87-B87)/B87</f>
        <v>0.68200836820083677</v>
      </c>
      <c r="I87" s="74">
        <f>D87-C87</f>
        <v>19</v>
      </c>
      <c r="J87" s="105">
        <f>(D87-C87)/C87</f>
        <v>4.960835509138381E-2</v>
      </c>
    </row>
    <row r="88" spans="1:10" x14ac:dyDescent="0.25">
      <c r="A88" s="90" t="s">
        <v>290</v>
      </c>
      <c r="B88" s="83">
        <v>48</v>
      </c>
      <c r="C88" s="83">
        <v>83</v>
      </c>
      <c r="D88" s="110">
        <v>173</v>
      </c>
      <c r="E88" s="83">
        <f t="shared" si="9"/>
        <v>35</v>
      </c>
      <c r="F88" s="91">
        <f t="shared" si="12"/>
        <v>0.72916666666666663</v>
      </c>
      <c r="G88" s="83">
        <f t="shared" si="7"/>
        <v>125</v>
      </c>
      <c r="H88" s="69">
        <f t="shared" si="10"/>
        <v>2.6041666666666665</v>
      </c>
      <c r="I88" s="74">
        <f t="shared" si="11"/>
        <v>90</v>
      </c>
      <c r="J88" s="105">
        <f t="shared" si="8"/>
        <v>1.0843373493975903</v>
      </c>
    </row>
    <row r="89" spans="1:10" x14ac:dyDescent="0.25">
      <c r="A89" s="90" t="s">
        <v>151</v>
      </c>
      <c r="B89" s="83">
        <v>174</v>
      </c>
      <c r="C89" s="83">
        <v>225</v>
      </c>
      <c r="D89" s="110">
        <v>297</v>
      </c>
      <c r="E89" s="83">
        <f t="shared" si="9"/>
        <v>51</v>
      </c>
      <c r="F89" s="91">
        <f t="shared" si="12"/>
        <v>0.29310344827586204</v>
      </c>
      <c r="G89" s="83">
        <f t="shared" si="7"/>
        <v>123</v>
      </c>
      <c r="H89" s="69">
        <f t="shared" si="10"/>
        <v>0.7068965517241379</v>
      </c>
      <c r="I89" s="74">
        <f t="shared" si="11"/>
        <v>72</v>
      </c>
      <c r="J89" s="105">
        <f t="shared" si="8"/>
        <v>0.32</v>
      </c>
    </row>
    <row r="90" spans="1:10" x14ac:dyDescent="0.25">
      <c r="A90" s="90" t="s">
        <v>152</v>
      </c>
      <c r="B90" s="83">
        <v>70</v>
      </c>
      <c r="C90" s="83">
        <v>66</v>
      </c>
      <c r="D90" s="110">
        <v>90</v>
      </c>
      <c r="E90" s="83">
        <f t="shared" si="9"/>
        <v>-4</v>
      </c>
      <c r="F90" s="91">
        <f t="shared" si="12"/>
        <v>-5.7142857142857141E-2</v>
      </c>
      <c r="G90" s="83">
        <f t="shared" si="7"/>
        <v>20</v>
      </c>
      <c r="H90" s="69">
        <f t="shared" si="10"/>
        <v>0.2857142857142857</v>
      </c>
      <c r="I90" s="74">
        <f t="shared" si="11"/>
        <v>24</v>
      </c>
      <c r="J90" s="105">
        <f t="shared" si="8"/>
        <v>0.36363636363636365</v>
      </c>
    </row>
    <row r="91" spans="1:10" x14ac:dyDescent="0.25">
      <c r="A91" s="90" t="s">
        <v>153</v>
      </c>
      <c r="B91" s="83">
        <v>17</v>
      </c>
      <c r="C91" s="83">
        <v>53</v>
      </c>
      <c r="D91" s="110">
        <v>116</v>
      </c>
      <c r="E91" s="83">
        <f t="shared" si="9"/>
        <v>36</v>
      </c>
      <c r="F91" s="91">
        <f t="shared" si="12"/>
        <v>2.1176470588235294</v>
      </c>
      <c r="G91" s="83">
        <f t="shared" si="7"/>
        <v>99</v>
      </c>
      <c r="H91" s="69">
        <f t="shared" si="10"/>
        <v>5.8235294117647056</v>
      </c>
      <c r="I91" s="74">
        <f t="shared" si="11"/>
        <v>63</v>
      </c>
      <c r="J91" s="105">
        <f t="shared" si="8"/>
        <v>1.1886792452830188</v>
      </c>
    </row>
    <row r="92" spans="1:10" x14ac:dyDescent="0.25">
      <c r="A92" s="90" t="s">
        <v>317</v>
      </c>
      <c r="B92" s="83">
        <v>29</v>
      </c>
      <c r="C92" s="83">
        <v>110</v>
      </c>
      <c r="D92" s="110">
        <v>121</v>
      </c>
      <c r="E92" s="83">
        <f t="shared" si="9"/>
        <v>81</v>
      </c>
      <c r="F92" s="91">
        <f t="shared" si="12"/>
        <v>2.7931034482758621</v>
      </c>
      <c r="G92" s="83">
        <f t="shared" si="7"/>
        <v>92</v>
      </c>
      <c r="H92" s="69">
        <f t="shared" si="10"/>
        <v>3.1724137931034484</v>
      </c>
      <c r="I92" s="74">
        <f t="shared" si="11"/>
        <v>11</v>
      </c>
      <c r="J92" s="105">
        <f t="shared" si="8"/>
        <v>0.1</v>
      </c>
    </row>
    <row r="93" spans="1:10" x14ac:dyDescent="0.25">
      <c r="A93" s="90" t="s">
        <v>154</v>
      </c>
      <c r="B93" s="83">
        <v>26</v>
      </c>
      <c r="C93" s="83">
        <v>63</v>
      </c>
      <c r="D93" s="110">
        <v>76</v>
      </c>
      <c r="E93" s="83">
        <f t="shared" si="9"/>
        <v>37</v>
      </c>
      <c r="F93" s="91">
        <f t="shared" si="12"/>
        <v>1.4230769230769231</v>
      </c>
      <c r="G93" s="83">
        <f t="shared" si="7"/>
        <v>50</v>
      </c>
      <c r="H93" s="69">
        <f t="shared" si="10"/>
        <v>1.9230769230769231</v>
      </c>
      <c r="I93" s="74">
        <f t="shared" si="11"/>
        <v>13</v>
      </c>
      <c r="J93" s="105">
        <f t="shared" si="8"/>
        <v>0.20634920634920634</v>
      </c>
    </row>
    <row r="94" spans="1:10" x14ac:dyDescent="0.25">
      <c r="A94" s="90" t="s">
        <v>155</v>
      </c>
      <c r="B94" s="83">
        <v>161</v>
      </c>
      <c r="C94" s="83">
        <v>122</v>
      </c>
      <c r="D94" s="110">
        <v>161</v>
      </c>
      <c r="E94" s="83">
        <f t="shared" si="9"/>
        <v>-39</v>
      </c>
      <c r="F94" s="91">
        <f t="shared" si="12"/>
        <v>-0.24223602484472051</v>
      </c>
      <c r="G94" s="83">
        <f t="shared" si="7"/>
        <v>0</v>
      </c>
      <c r="H94" s="69">
        <f t="shared" si="10"/>
        <v>0</v>
      </c>
      <c r="I94" s="74">
        <f t="shared" si="11"/>
        <v>39</v>
      </c>
      <c r="J94" s="105">
        <f t="shared" si="8"/>
        <v>0.31967213114754101</v>
      </c>
    </row>
    <row r="95" spans="1:10" x14ac:dyDescent="0.25">
      <c r="A95" s="90" t="s">
        <v>301</v>
      </c>
      <c r="B95" s="83">
        <v>35</v>
      </c>
      <c r="C95" s="83">
        <v>10</v>
      </c>
      <c r="D95" s="110"/>
      <c r="E95" s="83">
        <f t="shared" si="9"/>
        <v>-25</v>
      </c>
      <c r="F95" s="91">
        <f t="shared" si="12"/>
        <v>-0.7142857142857143</v>
      </c>
      <c r="G95" s="83">
        <f t="shared" si="7"/>
        <v>-35</v>
      </c>
      <c r="H95" s="69">
        <f t="shared" si="10"/>
        <v>-1</v>
      </c>
      <c r="I95" s="74">
        <f t="shared" si="11"/>
        <v>-10</v>
      </c>
      <c r="J95" s="105">
        <f t="shared" si="8"/>
        <v>-1</v>
      </c>
    </row>
    <row r="96" spans="1:10" x14ac:dyDescent="0.25">
      <c r="A96" s="90" t="s">
        <v>291</v>
      </c>
      <c r="B96" s="83">
        <v>174</v>
      </c>
      <c r="C96" s="83">
        <v>324</v>
      </c>
      <c r="D96" s="110">
        <v>453</v>
      </c>
      <c r="E96" s="83">
        <f t="shared" si="9"/>
        <v>150</v>
      </c>
      <c r="F96" s="91">
        <f t="shared" si="12"/>
        <v>0.86206896551724133</v>
      </c>
      <c r="G96" s="83">
        <f t="shared" si="7"/>
        <v>279</v>
      </c>
      <c r="H96" s="69">
        <f t="shared" si="10"/>
        <v>1.603448275862069</v>
      </c>
      <c r="I96" s="74">
        <f t="shared" si="11"/>
        <v>129</v>
      </c>
      <c r="J96" s="105">
        <f t="shared" si="8"/>
        <v>0.39814814814814814</v>
      </c>
    </row>
    <row r="97" spans="1:10" x14ac:dyDescent="0.25">
      <c r="A97" s="90" t="s">
        <v>292</v>
      </c>
      <c r="B97" s="83">
        <v>182</v>
      </c>
      <c r="C97" s="83">
        <v>368</v>
      </c>
      <c r="D97" s="110">
        <v>288</v>
      </c>
      <c r="E97" s="83">
        <f t="shared" si="9"/>
        <v>186</v>
      </c>
      <c r="F97" s="91">
        <f t="shared" si="12"/>
        <v>1.0219780219780219</v>
      </c>
      <c r="G97" s="83">
        <f t="shared" si="7"/>
        <v>106</v>
      </c>
      <c r="H97" s="69">
        <f t="shared" si="10"/>
        <v>0.58241758241758246</v>
      </c>
      <c r="I97" s="74">
        <f t="shared" si="11"/>
        <v>-80</v>
      </c>
      <c r="J97" s="105">
        <f t="shared" si="8"/>
        <v>-0.21739130434782608</v>
      </c>
    </row>
    <row r="98" spans="1:10" x14ac:dyDescent="0.25">
      <c r="A98" s="90" t="s">
        <v>293</v>
      </c>
      <c r="B98" s="83">
        <v>235</v>
      </c>
      <c r="C98" s="83">
        <v>370</v>
      </c>
      <c r="D98" s="110">
        <v>630</v>
      </c>
      <c r="E98" s="83">
        <f t="shared" si="9"/>
        <v>135</v>
      </c>
      <c r="F98" s="91">
        <f t="shared" si="12"/>
        <v>0.57446808510638303</v>
      </c>
      <c r="G98" s="83">
        <f t="shared" si="7"/>
        <v>395</v>
      </c>
      <c r="H98" s="69">
        <f t="shared" si="10"/>
        <v>1.6808510638297873</v>
      </c>
      <c r="I98" s="74">
        <f t="shared" si="11"/>
        <v>260</v>
      </c>
      <c r="J98" s="105">
        <f t="shared" si="8"/>
        <v>0.70270270270270274</v>
      </c>
    </row>
    <row r="99" spans="1:10" x14ac:dyDescent="0.25">
      <c r="A99" s="90" t="s">
        <v>75</v>
      </c>
      <c r="B99" s="83">
        <v>3457</v>
      </c>
      <c r="C99" s="83">
        <v>4838</v>
      </c>
      <c r="D99" s="110">
        <v>5698</v>
      </c>
      <c r="E99" s="83">
        <f t="shared" si="9"/>
        <v>1381</v>
      </c>
      <c r="F99" s="91">
        <f t="shared" si="12"/>
        <v>0.3994793173271623</v>
      </c>
      <c r="G99" s="83">
        <f t="shared" si="7"/>
        <v>2241</v>
      </c>
      <c r="H99" s="69">
        <f t="shared" si="10"/>
        <v>0.64824992768296208</v>
      </c>
      <c r="I99" s="74">
        <f t="shared" si="11"/>
        <v>860</v>
      </c>
      <c r="J99" s="105">
        <f t="shared" si="8"/>
        <v>0.17775940471269119</v>
      </c>
    </row>
    <row r="100" spans="1:10" x14ac:dyDescent="0.25">
      <c r="A100" s="90" t="s">
        <v>156</v>
      </c>
      <c r="B100" s="83">
        <v>155</v>
      </c>
      <c r="C100" s="83">
        <v>231</v>
      </c>
      <c r="D100" s="110">
        <v>318</v>
      </c>
      <c r="E100" s="83">
        <f t="shared" si="9"/>
        <v>76</v>
      </c>
      <c r="F100" s="91">
        <f t="shared" si="12"/>
        <v>0.49032258064516127</v>
      </c>
      <c r="G100" s="83">
        <f t="shared" si="7"/>
        <v>163</v>
      </c>
      <c r="H100" s="69">
        <f t="shared" si="10"/>
        <v>1.0516129032258064</v>
      </c>
      <c r="I100" s="74">
        <f t="shared" si="11"/>
        <v>87</v>
      </c>
      <c r="J100" s="105">
        <f t="shared" si="8"/>
        <v>0.37662337662337664</v>
      </c>
    </row>
    <row r="101" spans="1:10" x14ac:dyDescent="0.25">
      <c r="A101" s="90" t="s">
        <v>157</v>
      </c>
      <c r="B101" s="83"/>
      <c r="C101" s="83">
        <v>1</v>
      </c>
      <c r="D101" s="110">
        <v>3</v>
      </c>
      <c r="E101" s="83">
        <f t="shared" si="9"/>
        <v>1</v>
      </c>
      <c r="F101" s="91"/>
      <c r="G101" s="83">
        <f t="shared" si="7"/>
        <v>3</v>
      </c>
      <c r="H101" s="69"/>
      <c r="I101" s="74">
        <f t="shared" si="11"/>
        <v>2</v>
      </c>
      <c r="J101" s="105">
        <f t="shared" si="8"/>
        <v>2</v>
      </c>
    </row>
    <row r="102" spans="1:10" x14ac:dyDescent="0.25">
      <c r="A102" s="90" t="s">
        <v>158</v>
      </c>
      <c r="B102" s="83">
        <v>468</v>
      </c>
      <c r="C102" s="83">
        <v>741</v>
      </c>
      <c r="D102" s="110">
        <v>1223</v>
      </c>
      <c r="E102" s="83">
        <f t="shared" si="9"/>
        <v>273</v>
      </c>
      <c r="F102" s="91">
        <f t="shared" si="12"/>
        <v>0.58333333333333337</v>
      </c>
      <c r="G102" s="83">
        <f t="shared" si="7"/>
        <v>755</v>
      </c>
      <c r="H102" s="69">
        <f t="shared" si="10"/>
        <v>1.6132478632478633</v>
      </c>
      <c r="I102" s="74">
        <f t="shared" si="11"/>
        <v>482</v>
      </c>
      <c r="J102" s="105">
        <f t="shared" si="8"/>
        <v>0.65047233468286103</v>
      </c>
    </row>
    <row r="103" spans="1:10" x14ac:dyDescent="0.25">
      <c r="A103" s="90" t="s">
        <v>159</v>
      </c>
      <c r="B103" s="83">
        <v>1479</v>
      </c>
      <c r="C103" s="83">
        <v>2282</v>
      </c>
      <c r="D103" s="110">
        <v>3970</v>
      </c>
      <c r="E103" s="83">
        <f t="shared" si="9"/>
        <v>803</v>
      </c>
      <c r="F103" s="91">
        <f t="shared" si="12"/>
        <v>0.54293441514536844</v>
      </c>
      <c r="G103" s="83">
        <f t="shared" si="7"/>
        <v>2491</v>
      </c>
      <c r="H103" s="69">
        <f t="shared" si="10"/>
        <v>1.6842461122379986</v>
      </c>
      <c r="I103" s="74">
        <f t="shared" si="11"/>
        <v>1688</v>
      </c>
      <c r="J103" s="105">
        <f t="shared" si="8"/>
        <v>0.73970201577563544</v>
      </c>
    </row>
    <row r="104" spans="1:10" x14ac:dyDescent="0.25">
      <c r="A104" s="90" t="s">
        <v>160</v>
      </c>
      <c r="B104" s="83">
        <v>98</v>
      </c>
      <c r="C104" s="83">
        <v>97</v>
      </c>
      <c r="D104" s="110">
        <v>158</v>
      </c>
      <c r="E104" s="83">
        <f t="shared" si="9"/>
        <v>-1</v>
      </c>
      <c r="F104" s="91">
        <f t="shared" si="12"/>
        <v>-1.020408163265306E-2</v>
      </c>
      <c r="G104" s="83">
        <f t="shared" si="7"/>
        <v>60</v>
      </c>
      <c r="H104" s="69">
        <f t="shared" si="10"/>
        <v>0.61224489795918369</v>
      </c>
      <c r="I104" s="74">
        <f t="shared" si="11"/>
        <v>61</v>
      </c>
      <c r="J104" s="105">
        <f t="shared" si="8"/>
        <v>0.62886597938144329</v>
      </c>
    </row>
    <row r="105" spans="1:10" x14ac:dyDescent="0.25">
      <c r="A105" s="90" t="s">
        <v>161</v>
      </c>
      <c r="B105" s="83">
        <v>419</v>
      </c>
      <c r="C105" s="83">
        <v>668</v>
      </c>
      <c r="D105" s="110">
        <v>2140</v>
      </c>
      <c r="E105" s="83">
        <f t="shared" si="9"/>
        <v>249</v>
      </c>
      <c r="F105" s="91">
        <f t="shared" si="12"/>
        <v>0.59427207637231505</v>
      </c>
      <c r="G105" s="83">
        <f t="shared" si="7"/>
        <v>1721</v>
      </c>
      <c r="H105" s="69">
        <f t="shared" si="10"/>
        <v>4.107398568019093</v>
      </c>
      <c r="I105" s="74">
        <f t="shared" si="11"/>
        <v>1472</v>
      </c>
      <c r="J105" s="105">
        <f t="shared" si="8"/>
        <v>2.2035928143712575</v>
      </c>
    </row>
    <row r="106" spans="1:10" x14ac:dyDescent="0.25">
      <c r="A106" s="90" t="s">
        <v>162</v>
      </c>
      <c r="B106" s="83">
        <v>143</v>
      </c>
      <c r="C106" s="83">
        <v>203</v>
      </c>
      <c r="D106" s="110">
        <v>526</v>
      </c>
      <c r="E106" s="83">
        <f t="shared" si="9"/>
        <v>60</v>
      </c>
      <c r="F106" s="91">
        <f t="shared" si="12"/>
        <v>0.41958041958041958</v>
      </c>
      <c r="G106" s="83">
        <f t="shared" si="7"/>
        <v>383</v>
      </c>
      <c r="H106" s="69">
        <f t="shared" si="10"/>
        <v>2.6783216783216783</v>
      </c>
      <c r="I106" s="74">
        <f t="shared" si="11"/>
        <v>323</v>
      </c>
      <c r="J106" s="105">
        <f t="shared" si="8"/>
        <v>1.5911330049261083</v>
      </c>
    </row>
    <row r="107" spans="1:10" x14ac:dyDescent="0.25">
      <c r="A107" s="90" t="s">
        <v>163</v>
      </c>
      <c r="B107" s="83">
        <v>601</v>
      </c>
      <c r="C107" s="83">
        <v>850</v>
      </c>
      <c r="D107" s="110">
        <v>1655</v>
      </c>
      <c r="E107" s="83">
        <f t="shared" si="9"/>
        <v>249</v>
      </c>
      <c r="F107" s="91">
        <f t="shared" si="12"/>
        <v>0.41430948419301167</v>
      </c>
      <c r="G107" s="83">
        <f t="shared" si="7"/>
        <v>1054</v>
      </c>
      <c r="H107" s="69">
        <f t="shared" si="10"/>
        <v>1.7537437603993344</v>
      </c>
      <c r="I107" s="74">
        <f t="shared" si="11"/>
        <v>805</v>
      </c>
      <c r="J107" s="105">
        <f t="shared" si="8"/>
        <v>0.94705882352941173</v>
      </c>
    </row>
    <row r="108" spans="1:10" x14ac:dyDescent="0.25">
      <c r="A108" s="90" t="s">
        <v>380</v>
      </c>
      <c r="B108" s="83">
        <v>231</v>
      </c>
      <c r="C108" s="83">
        <v>812</v>
      </c>
      <c r="D108" s="110">
        <v>1134</v>
      </c>
      <c r="E108" s="83">
        <f>AVERAGE(C108-B108)</f>
        <v>581</v>
      </c>
      <c r="F108" s="91">
        <f>(C108-B108)/B108</f>
        <v>2.5151515151515151</v>
      </c>
      <c r="G108" s="83">
        <f>D108-B108</f>
        <v>903</v>
      </c>
      <c r="H108" s="69">
        <f>(D108-B108)/B108</f>
        <v>3.9090909090909092</v>
      </c>
      <c r="I108" s="74">
        <f>D108-C108</f>
        <v>322</v>
      </c>
      <c r="J108" s="105">
        <f>(D108-C108)/C108</f>
        <v>0.39655172413793105</v>
      </c>
    </row>
    <row r="109" spans="1:10" x14ac:dyDescent="0.25">
      <c r="A109" s="90" t="s">
        <v>164</v>
      </c>
      <c r="B109" s="83">
        <v>47</v>
      </c>
      <c r="C109" s="83">
        <v>120</v>
      </c>
      <c r="D109" s="110">
        <v>258</v>
      </c>
      <c r="E109" s="83">
        <f t="shared" si="9"/>
        <v>73</v>
      </c>
      <c r="F109" s="91">
        <f t="shared" si="12"/>
        <v>1.553191489361702</v>
      </c>
      <c r="G109" s="83">
        <f t="shared" si="7"/>
        <v>211</v>
      </c>
      <c r="H109" s="69">
        <f t="shared" si="10"/>
        <v>4.4893617021276597</v>
      </c>
      <c r="I109" s="74">
        <f t="shared" si="11"/>
        <v>138</v>
      </c>
      <c r="J109" s="105">
        <f t="shared" si="8"/>
        <v>1.1499999999999999</v>
      </c>
    </row>
    <row r="110" spans="1:10" x14ac:dyDescent="0.25">
      <c r="A110" s="90" t="s">
        <v>165</v>
      </c>
      <c r="B110" s="83">
        <v>64</v>
      </c>
      <c r="C110" s="83">
        <v>103</v>
      </c>
      <c r="D110" s="110">
        <v>135</v>
      </c>
      <c r="E110" s="83">
        <f t="shared" si="9"/>
        <v>39</v>
      </c>
      <c r="F110" s="91">
        <f t="shared" si="12"/>
        <v>0.609375</v>
      </c>
      <c r="G110" s="83">
        <f t="shared" si="7"/>
        <v>71</v>
      </c>
      <c r="H110" s="69">
        <f t="shared" si="10"/>
        <v>1.109375</v>
      </c>
      <c r="I110" s="74">
        <f t="shared" si="11"/>
        <v>32</v>
      </c>
      <c r="J110" s="105">
        <f t="shared" si="8"/>
        <v>0.31067961165048541</v>
      </c>
    </row>
    <row r="111" spans="1:10" x14ac:dyDescent="0.25">
      <c r="A111" s="90" t="s">
        <v>295</v>
      </c>
      <c r="B111" s="83">
        <v>656</v>
      </c>
      <c r="C111" s="83">
        <v>988</v>
      </c>
      <c r="D111" s="110">
        <v>1428</v>
      </c>
      <c r="E111" s="83">
        <f t="shared" si="9"/>
        <v>332</v>
      </c>
      <c r="F111" s="91">
        <f t="shared" si="12"/>
        <v>0.50609756097560976</v>
      </c>
      <c r="G111" s="83">
        <f t="shared" si="7"/>
        <v>772</v>
      </c>
      <c r="H111" s="69">
        <f t="shared" si="10"/>
        <v>1.1768292682926829</v>
      </c>
      <c r="I111" s="74">
        <f t="shared" si="11"/>
        <v>440</v>
      </c>
      <c r="J111" s="105">
        <f t="shared" si="8"/>
        <v>0.44534412955465585</v>
      </c>
    </row>
    <row r="112" spans="1:10" x14ac:dyDescent="0.25">
      <c r="A112" s="90" t="s">
        <v>296</v>
      </c>
      <c r="B112" s="83">
        <v>1</v>
      </c>
      <c r="C112" s="83">
        <v>1</v>
      </c>
      <c r="D112" s="110">
        <v>2</v>
      </c>
      <c r="E112" s="83">
        <f t="shared" si="9"/>
        <v>0</v>
      </c>
      <c r="F112" s="91">
        <f t="shared" si="12"/>
        <v>0</v>
      </c>
      <c r="G112" s="83">
        <f t="shared" si="7"/>
        <v>1</v>
      </c>
      <c r="H112" s="69">
        <f t="shared" si="10"/>
        <v>1</v>
      </c>
      <c r="I112" s="74">
        <f t="shared" si="11"/>
        <v>1</v>
      </c>
      <c r="J112" s="105">
        <f t="shared" si="8"/>
        <v>1</v>
      </c>
    </row>
    <row r="113" spans="1:10" x14ac:dyDescent="0.25">
      <c r="A113" s="90" t="s">
        <v>354</v>
      </c>
      <c r="B113" s="83"/>
      <c r="C113" s="83"/>
      <c r="D113" s="110">
        <v>9</v>
      </c>
      <c r="E113" s="83"/>
      <c r="F113" s="91"/>
      <c r="G113" s="83"/>
      <c r="H113" s="69"/>
      <c r="I113" s="74"/>
      <c r="J113" s="105"/>
    </row>
    <row r="114" spans="1:10" x14ac:dyDescent="0.25">
      <c r="A114" s="90" t="s">
        <v>304</v>
      </c>
      <c r="B114" s="83">
        <v>28</v>
      </c>
      <c r="C114" s="83"/>
      <c r="D114" s="110">
        <v>72</v>
      </c>
      <c r="E114" s="83">
        <f t="shared" si="9"/>
        <v>-28</v>
      </c>
      <c r="F114" s="91">
        <f t="shared" si="12"/>
        <v>-1</v>
      </c>
      <c r="G114" s="83">
        <f t="shared" si="7"/>
        <v>44</v>
      </c>
      <c r="H114" s="69">
        <f t="shared" si="10"/>
        <v>1.5714285714285714</v>
      </c>
      <c r="I114" s="74">
        <f t="shared" si="11"/>
        <v>72</v>
      </c>
      <c r="J114" s="105"/>
    </row>
    <row r="115" spans="1:10" x14ac:dyDescent="0.25">
      <c r="A115" s="90" t="s">
        <v>355</v>
      </c>
      <c r="B115" s="83"/>
      <c r="C115" s="83"/>
      <c r="D115" s="110">
        <v>52</v>
      </c>
      <c r="E115" s="83"/>
      <c r="F115" s="91"/>
      <c r="G115" s="83"/>
      <c r="H115" s="69"/>
      <c r="I115" s="74">
        <f t="shared" si="11"/>
        <v>52</v>
      </c>
      <c r="J115" s="105"/>
    </row>
    <row r="116" spans="1:10" x14ac:dyDescent="0.25">
      <c r="A116" s="90" t="s">
        <v>353</v>
      </c>
      <c r="B116" s="83"/>
      <c r="C116" s="83"/>
      <c r="D116" s="110">
        <v>10</v>
      </c>
      <c r="E116" s="83"/>
      <c r="F116" s="91"/>
      <c r="G116" s="83"/>
      <c r="H116" s="69"/>
      <c r="I116" s="74">
        <f t="shared" si="11"/>
        <v>10</v>
      </c>
      <c r="J116" s="105"/>
    </row>
    <row r="117" spans="1:10" x14ac:dyDescent="0.25">
      <c r="A117" s="90" t="s">
        <v>305</v>
      </c>
      <c r="B117" s="83">
        <v>53</v>
      </c>
      <c r="C117" s="83"/>
      <c r="D117" s="110">
        <v>108</v>
      </c>
      <c r="E117" s="83">
        <f t="shared" si="9"/>
        <v>-53</v>
      </c>
      <c r="F117" s="91">
        <f t="shared" si="12"/>
        <v>-1</v>
      </c>
      <c r="G117" s="83">
        <f t="shared" si="7"/>
        <v>55</v>
      </c>
      <c r="H117" s="69">
        <f t="shared" si="10"/>
        <v>1.0377358490566038</v>
      </c>
      <c r="I117" s="74">
        <f t="shared" si="11"/>
        <v>108</v>
      </c>
      <c r="J117" s="105"/>
    </row>
    <row r="118" spans="1:10" x14ac:dyDescent="0.25">
      <c r="A118" s="90" t="s">
        <v>166</v>
      </c>
      <c r="B118" s="83">
        <v>25</v>
      </c>
      <c r="C118" s="83">
        <v>44</v>
      </c>
      <c r="D118" s="110">
        <v>73</v>
      </c>
      <c r="E118" s="83">
        <f t="shared" si="9"/>
        <v>19</v>
      </c>
      <c r="F118" s="91">
        <f t="shared" si="12"/>
        <v>0.76</v>
      </c>
      <c r="G118" s="83">
        <f t="shared" si="7"/>
        <v>48</v>
      </c>
      <c r="H118" s="69">
        <f t="shared" si="10"/>
        <v>1.92</v>
      </c>
      <c r="I118" s="74">
        <f t="shared" si="11"/>
        <v>29</v>
      </c>
      <c r="J118" s="105">
        <f t="shared" si="8"/>
        <v>0.65909090909090906</v>
      </c>
    </row>
    <row r="119" spans="1:10" x14ac:dyDescent="0.25">
      <c r="A119" s="90" t="s">
        <v>167</v>
      </c>
      <c r="B119" s="83">
        <v>151</v>
      </c>
      <c r="C119" s="83">
        <v>237</v>
      </c>
      <c r="D119" s="110">
        <v>475</v>
      </c>
      <c r="E119" s="83">
        <f t="shared" si="9"/>
        <v>86</v>
      </c>
      <c r="F119" s="91">
        <f t="shared" si="12"/>
        <v>0.56953642384105962</v>
      </c>
      <c r="G119" s="83">
        <f t="shared" si="7"/>
        <v>324</v>
      </c>
      <c r="H119" s="69">
        <f t="shared" si="10"/>
        <v>2.1456953642384105</v>
      </c>
      <c r="I119" s="74">
        <f t="shared" si="11"/>
        <v>238</v>
      </c>
      <c r="J119" s="105">
        <f t="shared" si="8"/>
        <v>1.0042194092827004</v>
      </c>
    </row>
    <row r="120" spans="1:10" x14ac:dyDescent="0.25">
      <c r="A120" s="90" t="s">
        <v>168</v>
      </c>
      <c r="B120" s="83">
        <v>425</v>
      </c>
      <c r="C120" s="83">
        <v>639</v>
      </c>
      <c r="D120" s="110">
        <v>1264</v>
      </c>
      <c r="E120" s="83">
        <f t="shared" si="9"/>
        <v>214</v>
      </c>
      <c r="F120" s="91">
        <f t="shared" si="12"/>
        <v>0.50352941176470589</v>
      </c>
      <c r="G120" s="83">
        <f t="shared" si="7"/>
        <v>839</v>
      </c>
      <c r="H120" s="69">
        <f t="shared" si="10"/>
        <v>1.9741176470588235</v>
      </c>
      <c r="I120" s="74">
        <f t="shared" si="11"/>
        <v>625</v>
      </c>
      <c r="J120" s="105">
        <f t="shared" si="8"/>
        <v>0.97809076682316121</v>
      </c>
    </row>
    <row r="121" spans="1:10" x14ac:dyDescent="0.25">
      <c r="A121" s="90" t="s">
        <v>169</v>
      </c>
      <c r="B121" s="83">
        <v>12</v>
      </c>
      <c r="C121" s="83">
        <v>17</v>
      </c>
      <c r="D121" s="110">
        <v>25</v>
      </c>
      <c r="E121" s="83">
        <f t="shared" si="9"/>
        <v>5</v>
      </c>
      <c r="F121" s="91">
        <f t="shared" si="12"/>
        <v>0.41666666666666669</v>
      </c>
      <c r="G121" s="83">
        <f t="shared" si="7"/>
        <v>13</v>
      </c>
      <c r="H121" s="69">
        <f t="shared" si="10"/>
        <v>1.0833333333333333</v>
      </c>
      <c r="I121" s="74">
        <f t="shared" si="11"/>
        <v>8</v>
      </c>
      <c r="J121" s="105">
        <f t="shared" si="8"/>
        <v>0.47058823529411764</v>
      </c>
    </row>
    <row r="122" spans="1:10" x14ac:dyDescent="0.25">
      <c r="A122" s="90" t="s">
        <v>170</v>
      </c>
      <c r="B122" s="83"/>
      <c r="C122" s="83">
        <v>13</v>
      </c>
      <c r="D122" s="110">
        <v>76</v>
      </c>
      <c r="E122" s="83">
        <f t="shared" si="9"/>
        <v>13</v>
      </c>
      <c r="F122" s="91"/>
      <c r="G122" s="83">
        <f t="shared" si="7"/>
        <v>76</v>
      </c>
      <c r="H122" s="69"/>
      <c r="I122" s="74">
        <f t="shared" si="11"/>
        <v>63</v>
      </c>
      <c r="J122" s="105">
        <f t="shared" si="8"/>
        <v>4.8461538461538458</v>
      </c>
    </row>
    <row r="123" spans="1:10" x14ac:dyDescent="0.25">
      <c r="A123" s="90" t="s">
        <v>171</v>
      </c>
      <c r="B123" s="83">
        <v>124</v>
      </c>
      <c r="C123" s="83">
        <v>207</v>
      </c>
      <c r="D123" s="110">
        <v>329</v>
      </c>
      <c r="E123" s="83">
        <f t="shared" si="9"/>
        <v>83</v>
      </c>
      <c r="F123" s="91">
        <f t="shared" si="12"/>
        <v>0.66935483870967738</v>
      </c>
      <c r="G123" s="83">
        <f t="shared" si="7"/>
        <v>205</v>
      </c>
      <c r="H123" s="69">
        <f t="shared" si="10"/>
        <v>1.653225806451613</v>
      </c>
      <c r="I123" s="74">
        <f t="shared" si="11"/>
        <v>122</v>
      </c>
      <c r="J123" s="105">
        <f t="shared" si="8"/>
        <v>0.58937198067632846</v>
      </c>
    </row>
    <row r="124" spans="1:10" x14ac:dyDescent="0.25">
      <c r="A124" s="90" t="s">
        <v>172</v>
      </c>
      <c r="B124" s="83">
        <v>306</v>
      </c>
      <c r="C124" s="83">
        <v>487</v>
      </c>
      <c r="D124" s="110">
        <v>699</v>
      </c>
      <c r="E124" s="83">
        <f t="shared" si="9"/>
        <v>181</v>
      </c>
      <c r="F124" s="91">
        <f t="shared" si="12"/>
        <v>0.59150326797385622</v>
      </c>
      <c r="G124" s="83">
        <f t="shared" si="7"/>
        <v>393</v>
      </c>
      <c r="H124" s="69">
        <f t="shared" si="10"/>
        <v>1.2843137254901962</v>
      </c>
      <c r="I124" s="74">
        <f t="shared" si="11"/>
        <v>212</v>
      </c>
      <c r="J124" s="105">
        <f t="shared" si="8"/>
        <v>0.43531827515400412</v>
      </c>
    </row>
    <row r="125" spans="1:10" x14ac:dyDescent="0.25">
      <c r="A125" s="90" t="s">
        <v>173</v>
      </c>
      <c r="B125" s="83">
        <v>318</v>
      </c>
      <c r="C125" s="83">
        <v>369</v>
      </c>
      <c r="D125" s="110">
        <v>678</v>
      </c>
      <c r="E125" s="83">
        <f t="shared" si="9"/>
        <v>51</v>
      </c>
      <c r="F125" s="91">
        <f t="shared" si="12"/>
        <v>0.16037735849056603</v>
      </c>
      <c r="G125" s="83">
        <f t="shared" si="7"/>
        <v>360</v>
      </c>
      <c r="H125" s="69">
        <f t="shared" si="10"/>
        <v>1.1320754716981132</v>
      </c>
      <c r="I125" s="74">
        <f t="shared" si="11"/>
        <v>309</v>
      </c>
      <c r="J125" s="105">
        <f t="shared" si="8"/>
        <v>0.83739837398373984</v>
      </c>
    </row>
    <row r="126" spans="1:10" x14ac:dyDescent="0.25">
      <c r="A126" s="90" t="s">
        <v>174</v>
      </c>
      <c r="B126" s="83">
        <v>215</v>
      </c>
      <c r="C126" s="83">
        <v>222</v>
      </c>
      <c r="D126" s="110">
        <v>312</v>
      </c>
      <c r="E126" s="83">
        <f t="shared" si="9"/>
        <v>7</v>
      </c>
      <c r="F126" s="91">
        <f t="shared" si="12"/>
        <v>3.255813953488372E-2</v>
      </c>
      <c r="G126" s="83">
        <f t="shared" si="7"/>
        <v>97</v>
      </c>
      <c r="H126" s="69">
        <f t="shared" si="10"/>
        <v>0.4511627906976744</v>
      </c>
      <c r="I126" s="74">
        <f t="shared" si="11"/>
        <v>90</v>
      </c>
      <c r="J126" s="105">
        <f t="shared" si="8"/>
        <v>0.40540540540540543</v>
      </c>
    </row>
    <row r="127" spans="1:10" x14ac:dyDescent="0.25">
      <c r="A127" s="90" t="s">
        <v>175</v>
      </c>
      <c r="B127" s="83">
        <v>883</v>
      </c>
      <c r="C127" s="83">
        <v>1151</v>
      </c>
      <c r="D127" s="110">
        <v>1628</v>
      </c>
      <c r="E127" s="83">
        <f t="shared" si="9"/>
        <v>268</v>
      </c>
      <c r="F127" s="91">
        <f t="shared" si="12"/>
        <v>0.30351075877689693</v>
      </c>
      <c r="G127" s="83">
        <f t="shared" si="7"/>
        <v>745</v>
      </c>
      <c r="H127" s="69">
        <f t="shared" si="10"/>
        <v>0.8437146092865232</v>
      </c>
      <c r="I127" s="74">
        <f t="shared" si="11"/>
        <v>477</v>
      </c>
      <c r="J127" s="105">
        <f t="shared" si="8"/>
        <v>0.41442224152910512</v>
      </c>
    </row>
    <row r="128" spans="1:10" x14ac:dyDescent="0.25">
      <c r="A128" s="90" t="s">
        <v>176</v>
      </c>
      <c r="B128" s="83">
        <v>1128</v>
      </c>
      <c r="C128" s="83">
        <v>1475</v>
      </c>
      <c r="D128" s="110">
        <v>2102</v>
      </c>
      <c r="E128" s="83">
        <f t="shared" si="9"/>
        <v>347</v>
      </c>
      <c r="F128" s="91">
        <f t="shared" si="12"/>
        <v>0.30762411347517732</v>
      </c>
      <c r="G128" s="83">
        <f t="shared" si="7"/>
        <v>974</v>
      </c>
      <c r="H128" s="69">
        <f t="shared" si="10"/>
        <v>0.86347517730496459</v>
      </c>
      <c r="I128" s="74">
        <f t="shared" si="11"/>
        <v>627</v>
      </c>
      <c r="J128" s="105">
        <f t="shared" si="8"/>
        <v>0.42508474576271188</v>
      </c>
    </row>
    <row r="129" spans="1:10" x14ac:dyDescent="0.25">
      <c r="A129" s="90" t="s">
        <v>177</v>
      </c>
      <c r="B129" s="83">
        <v>329</v>
      </c>
      <c r="C129" s="83">
        <v>859</v>
      </c>
      <c r="D129" s="110">
        <v>891</v>
      </c>
      <c r="E129" s="83">
        <f t="shared" si="9"/>
        <v>530</v>
      </c>
      <c r="F129" s="91">
        <f t="shared" si="12"/>
        <v>1.6109422492401215</v>
      </c>
      <c r="G129" s="83">
        <f t="shared" si="7"/>
        <v>562</v>
      </c>
      <c r="H129" s="69">
        <f t="shared" si="10"/>
        <v>1.7082066869300911</v>
      </c>
      <c r="I129" s="74">
        <f t="shared" si="11"/>
        <v>32</v>
      </c>
      <c r="J129" s="105">
        <f t="shared" si="8"/>
        <v>3.7252619324796274E-2</v>
      </c>
    </row>
    <row r="130" spans="1:10" x14ac:dyDescent="0.25">
      <c r="A130" s="90" t="s">
        <v>178</v>
      </c>
      <c r="B130" s="83">
        <v>7</v>
      </c>
      <c r="C130" s="83">
        <v>5</v>
      </c>
      <c r="D130" s="110">
        <v>22</v>
      </c>
      <c r="E130" s="83">
        <f t="shared" si="9"/>
        <v>-2</v>
      </c>
      <c r="F130" s="91">
        <f t="shared" si="12"/>
        <v>-0.2857142857142857</v>
      </c>
      <c r="G130" s="83">
        <f t="shared" si="7"/>
        <v>15</v>
      </c>
      <c r="H130" s="69">
        <f t="shared" si="10"/>
        <v>2.1428571428571428</v>
      </c>
      <c r="I130" s="74">
        <f t="shared" si="11"/>
        <v>17</v>
      </c>
      <c r="J130" s="105">
        <f t="shared" si="8"/>
        <v>3.4</v>
      </c>
    </row>
    <row r="131" spans="1:10" x14ac:dyDescent="0.25">
      <c r="A131" s="90" t="s">
        <v>179</v>
      </c>
      <c r="B131" s="83">
        <v>11</v>
      </c>
      <c r="C131" s="83">
        <v>8</v>
      </c>
      <c r="D131" s="110">
        <v>21</v>
      </c>
      <c r="E131" s="83">
        <f t="shared" si="9"/>
        <v>-3</v>
      </c>
      <c r="F131" s="91">
        <f t="shared" si="12"/>
        <v>-0.27272727272727271</v>
      </c>
      <c r="G131" s="83">
        <f t="shared" si="7"/>
        <v>10</v>
      </c>
      <c r="H131" s="69">
        <f t="shared" si="10"/>
        <v>0.90909090909090906</v>
      </c>
      <c r="I131" s="74">
        <f t="shared" si="11"/>
        <v>13</v>
      </c>
      <c r="J131" s="105">
        <f t="shared" si="8"/>
        <v>1.625</v>
      </c>
    </row>
    <row r="132" spans="1:10" x14ac:dyDescent="0.25">
      <c r="A132" s="90" t="s">
        <v>180</v>
      </c>
      <c r="B132" s="83"/>
      <c r="C132" s="83">
        <v>8</v>
      </c>
      <c r="D132" s="110">
        <v>36</v>
      </c>
      <c r="E132" s="83">
        <f t="shared" si="9"/>
        <v>8</v>
      </c>
      <c r="F132" s="91"/>
      <c r="G132" s="83">
        <f t="shared" si="7"/>
        <v>36</v>
      </c>
      <c r="H132" s="69"/>
      <c r="I132" s="74">
        <f t="shared" si="11"/>
        <v>28</v>
      </c>
      <c r="J132" s="105">
        <f t="shared" si="8"/>
        <v>3.5</v>
      </c>
    </row>
    <row r="133" spans="1:10" x14ac:dyDescent="0.25">
      <c r="A133" s="90" t="s">
        <v>181</v>
      </c>
      <c r="B133" s="83">
        <v>2</v>
      </c>
      <c r="C133" s="83">
        <v>21</v>
      </c>
      <c r="D133" s="110">
        <v>51</v>
      </c>
      <c r="E133" s="83">
        <f t="shared" si="9"/>
        <v>19</v>
      </c>
      <c r="F133" s="91"/>
      <c r="G133" s="83">
        <f t="shared" si="7"/>
        <v>49</v>
      </c>
      <c r="H133" s="69"/>
      <c r="I133" s="74">
        <f t="shared" si="11"/>
        <v>30</v>
      </c>
      <c r="J133" s="105">
        <f t="shared" si="8"/>
        <v>1.4285714285714286</v>
      </c>
    </row>
    <row r="134" spans="1:10" x14ac:dyDescent="0.25">
      <c r="A134" s="90" t="s">
        <v>182</v>
      </c>
      <c r="B134" s="83">
        <v>361</v>
      </c>
      <c r="C134" s="83">
        <v>567</v>
      </c>
      <c r="D134" s="110">
        <v>1125</v>
      </c>
      <c r="E134" s="83">
        <f t="shared" si="9"/>
        <v>206</v>
      </c>
      <c r="F134" s="91">
        <f t="shared" si="12"/>
        <v>0.5706371191135734</v>
      </c>
      <c r="G134" s="83">
        <f t="shared" si="7"/>
        <v>764</v>
      </c>
      <c r="H134" s="69">
        <f t="shared" si="10"/>
        <v>2.1163434903047094</v>
      </c>
      <c r="I134" s="74">
        <f t="shared" si="11"/>
        <v>558</v>
      </c>
      <c r="J134" s="105">
        <f t="shared" si="8"/>
        <v>0.98412698412698407</v>
      </c>
    </row>
    <row r="135" spans="1:10" x14ac:dyDescent="0.25">
      <c r="A135" s="90" t="s">
        <v>183</v>
      </c>
      <c r="B135" s="83"/>
      <c r="C135" s="83">
        <v>9</v>
      </c>
      <c r="D135" s="110">
        <v>20</v>
      </c>
      <c r="E135" s="83">
        <f t="shared" si="9"/>
        <v>9</v>
      </c>
      <c r="F135" s="91"/>
      <c r="G135" s="83">
        <f t="shared" si="7"/>
        <v>20</v>
      </c>
      <c r="H135" s="69"/>
      <c r="I135" s="74">
        <f t="shared" si="11"/>
        <v>11</v>
      </c>
      <c r="J135" s="105">
        <f t="shared" si="8"/>
        <v>1.2222222222222223</v>
      </c>
    </row>
    <row r="136" spans="1:10" x14ac:dyDescent="0.25">
      <c r="A136" s="90" t="s">
        <v>184</v>
      </c>
      <c r="B136" s="83">
        <v>112</v>
      </c>
      <c r="C136" s="83">
        <v>279</v>
      </c>
      <c r="D136" s="110">
        <v>462</v>
      </c>
      <c r="E136" s="83">
        <f t="shared" si="9"/>
        <v>167</v>
      </c>
      <c r="F136" s="91">
        <f t="shared" si="12"/>
        <v>1.4910714285714286</v>
      </c>
      <c r="G136" s="83">
        <f t="shared" si="7"/>
        <v>350</v>
      </c>
      <c r="H136" s="69">
        <f t="shared" si="10"/>
        <v>3.125</v>
      </c>
      <c r="I136" s="74">
        <f t="shared" si="11"/>
        <v>183</v>
      </c>
      <c r="J136" s="105">
        <f t="shared" si="8"/>
        <v>0.65591397849462363</v>
      </c>
    </row>
    <row r="137" spans="1:10" x14ac:dyDescent="0.25">
      <c r="A137" s="90" t="s">
        <v>185</v>
      </c>
      <c r="B137" s="83"/>
      <c r="C137" s="83">
        <v>14</v>
      </c>
      <c r="D137" s="110">
        <v>142</v>
      </c>
      <c r="E137" s="83">
        <f t="shared" si="9"/>
        <v>14</v>
      </c>
      <c r="F137" s="91"/>
      <c r="G137" s="83">
        <f t="shared" si="7"/>
        <v>142</v>
      </c>
      <c r="H137" s="69"/>
      <c r="I137" s="74">
        <f t="shared" si="11"/>
        <v>128</v>
      </c>
      <c r="J137" s="105">
        <f t="shared" si="8"/>
        <v>9.1428571428571423</v>
      </c>
    </row>
    <row r="138" spans="1:10" x14ac:dyDescent="0.25">
      <c r="A138" s="90" t="s">
        <v>379</v>
      </c>
      <c r="B138" s="83"/>
      <c r="C138" s="83"/>
      <c r="D138" s="110">
        <v>2</v>
      </c>
      <c r="E138" s="83"/>
      <c r="F138" s="91"/>
      <c r="G138" s="83">
        <f t="shared" si="7"/>
        <v>2</v>
      </c>
      <c r="H138" s="69"/>
      <c r="I138" s="74">
        <f t="shared" si="11"/>
        <v>2</v>
      </c>
      <c r="J138" s="105"/>
    </row>
    <row r="139" spans="1:10" x14ac:dyDescent="0.25">
      <c r="A139" s="90" t="s">
        <v>186</v>
      </c>
      <c r="B139" s="83">
        <v>50</v>
      </c>
      <c r="C139" s="83">
        <v>51</v>
      </c>
      <c r="D139" s="110">
        <v>67</v>
      </c>
      <c r="E139" s="83">
        <f t="shared" si="9"/>
        <v>1</v>
      </c>
      <c r="F139" s="91">
        <f t="shared" si="12"/>
        <v>0.02</v>
      </c>
      <c r="G139" s="83">
        <f t="shared" ref="G139:G185" si="13">D139-B139</f>
        <v>17</v>
      </c>
      <c r="H139" s="69">
        <f t="shared" si="10"/>
        <v>0.34</v>
      </c>
      <c r="I139" s="74">
        <f t="shared" si="11"/>
        <v>16</v>
      </c>
      <c r="J139" s="105">
        <f t="shared" ref="J139:J184" si="14">(D139-C139)/C139</f>
        <v>0.31372549019607843</v>
      </c>
    </row>
    <row r="140" spans="1:10" x14ac:dyDescent="0.25">
      <c r="A140" s="90" t="s">
        <v>187</v>
      </c>
      <c r="B140" s="83"/>
      <c r="C140" s="83">
        <v>58</v>
      </c>
      <c r="D140" s="110">
        <v>111</v>
      </c>
      <c r="E140" s="83">
        <f t="shared" ref="E140:E185" si="15">AVERAGE(C140-B140)</f>
        <v>58</v>
      </c>
      <c r="F140" s="91"/>
      <c r="G140" s="83">
        <f t="shared" si="13"/>
        <v>111</v>
      </c>
      <c r="H140" s="69"/>
      <c r="I140" s="74">
        <f t="shared" ref="I140:I185" si="16">D140-C140</f>
        <v>53</v>
      </c>
      <c r="J140" s="105">
        <f t="shared" si="14"/>
        <v>0.91379310344827591</v>
      </c>
    </row>
    <row r="141" spans="1:10" x14ac:dyDescent="0.25">
      <c r="A141" s="90" t="s">
        <v>188</v>
      </c>
      <c r="B141" s="83"/>
      <c r="C141" s="83">
        <v>21</v>
      </c>
      <c r="D141" s="110">
        <v>24</v>
      </c>
      <c r="E141" s="83">
        <f t="shared" si="15"/>
        <v>21</v>
      </c>
      <c r="F141" s="91"/>
      <c r="G141" s="83">
        <f t="shared" si="13"/>
        <v>24</v>
      </c>
      <c r="H141" s="69"/>
      <c r="I141" s="74">
        <f t="shared" si="16"/>
        <v>3</v>
      </c>
      <c r="J141" s="105">
        <f t="shared" si="14"/>
        <v>0.14285714285714285</v>
      </c>
    </row>
    <row r="142" spans="1:10" x14ac:dyDescent="0.25">
      <c r="A142" s="90" t="s">
        <v>189</v>
      </c>
      <c r="B142" s="83">
        <v>453</v>
      </c>
      <c r="C142" s="83">
        <v>504</v>
      </c>
      <c r="D142" s="110">
        <v>839</v>
      </c>
      <c r="E142" s="83">
        <f t="shared" si="15"/>
        <v>51</v>
      </c>
      <c r="F142" s="91">
        <f t="shared" si="12"/>
        <v>0.11258278145695365</v>
      </c>
      <c r="G142" s="83">
        <f t="shared" si="13"/>
        <v>386</v>
      </c>
      <c r="H142" s="69">
        <f t="shared" ref="H142:H185" si="17">(D142-B142)/B142</f>
        <v>0.85209713024282563</v>
      </c>
      <c r="I142" s="74">
        <f t="shared" si="16"/>
        <v>335</v>
      </c>
      <c r="J142" s="105">
        <f t="shared" si="14"/>
        <v>0.66468253968253965</v>
      </c>
    </row>
    <row r="143" spans="1:10" x14ac:dyDescent="0.25">
      <c r="A143" s="90" t="s">
        <v>190</v>
      </c>
      <c r="B143" s="83">
        <v>219</v>
      </c>
      <c r="C143" s="83">
        <v>366</v>
      </c>
      <c r="D143" s="110">
        <v>548</v>
      </c>
      <c r="E143" s="83">
        <f t="shared" si="15"/>
        <v>147</v>
      </c>
      <c r="F143" s="91">
        <f t="shared" si="12"/>
        <v>0.67123287671232879</v>
      </c>
      <c r="G143" s="83">
        <f t="shared" si="13"/>
        <v>329</v>
      </c>
      <c r="H143" s="69">
        <f t="shared" si="17"/>
        <v>1.5022831050228311</v>
      </c>
      <c r="I143" s="74">
        <f t="shared" si="16"/>
        <v>182</v>
      </c>
      <c r="J143" s="105">
        <f t="shared" si="14"/>
        <v>0.49726775956284153</v>
      </c>
    </row>
    <row r="144" spans="1:10" x14ac:dyDescent="0.25">
      <c r="A144" s="90" t="s">
        <v>191</v>
      </c>
      <c r="B144" s="83">
        <v>483</v>
      </c>
      <c r="C144" s="83">
        <v>592</v>
      </c>
      <c r="D144" s="110">
        <v>777</v>
      </c>
      <c r="E144" s="83">
        <f t="shared" si="15"/>
        <v>109</v>
      </c>
      <c r="F144" s="91">
        <f t="shared" si="12"/>
        <v>0.22567287784679088</v>
      </c>
      <c r="G144" s="83">
        <f t="shared" si="13"/>
        <v>294</v>
      </c>
      <c r="H144" s="69">
        <f t="shared" si="17"/>
        <v>0.60869565217391308</v>
      </c>
      <c r="I144" s="74">
        <f t="shared" si="16"/>
        <v>185</v>
      </c>
      <c r="J144" s="105">
        <f t="shared" si="14"/>
        <v>0.3125</v>
      </c>
    </row>
    <row r="145" spans="1:10" x14ac:dyDescent="0.25">
      <c r="A145" s="90" t="s">
        <v>192</v>
      </c>
      <c r="B145" s="83">
        <v>5</v>
      </c>
      <c r="C145" s="83">
        <v>17</v>
      </c>
      <c r="D145" s="110">
        <v>53</v>
      </c>
      <c r="E145" s="83">
        <f t="shared" si="15"/>
        <v>12</v>
      </c>
      <c r="F145" s="91">
        <f t="shared" si="12"/>
        <v>2.4</v>
      </c>
      <c r="G145" s="83">
        <f t="shared" si="13"/>
        <v>48</v>
      </c>
      <c r="H145" s="69">
        <f t="shared" si="17"/>
        <v>9.6</v>
      </c>
      <c r="I145" s="74">
        <f t="shared" si="16"/>
        <v>36</v>
      </c>
      <c r="J145" s="105">
        <f t="shared" si="14"/>
        <v>2.1176470588235294</v>
      </c>
    </row>
    <row r="146" spans="1:10" x14ac:dyDescent="0.25">
      <c r="A146" s="90" t="s">
        <v>193</v>
      </c>
      <c r="B146" s="83">
        <v>2</v>
      </c>
      <c r="C146" s="83">
        <v>12</v>
      </c>
      <c r="D146" s="110"/>
      <c r="E146" s="83">
        <f t="shared" si="15"/>
        <v>10</v>
      </c>
      <c r="F146" s="91">
        <f t="shared" si="12"/>
        <v>5</v>
      </c>
      <c r="G146" s="83">
        <f t="shared" si="13"/>
        <v>-2</v>
      </c>
      <c r="H146" s="69">
        <f t="shared" si="17"/>
        <v>-1</v>
      </c>
      <c r="I146" s="74">
        <f t="shared" si="16"/>
        <v>-12</v>
      </c>
      <c r="J146" s="105">
        <f t="shared" si="14"/>
        <v>-1</v>
      </c>
    </row>
    <row r="147" spans="1:10" x14ac:dyDescent="0.25">
      <c r="A147" s="90" t="s">
        <v>267</v>
      </c>
      <c r="B147" s="83">
        <v>18</v>
      </c>
      <c r="C147" s="83">
        <v>25</v>
      </c>
      <c r="D147" s="110">
        <v>44</v>
      </c>
      <c r="E147" s="83">
        <f t="shared" si="15"/>
        <v>7</v>
      </c>
      <c r="F147" s="91">
        <f t="shared" si="12"/>
        <v>0.3888888888888889</v>
      </c>
      <c r="G147" s="83">
        <f t="shared" si="13"/>
        <v>26</v>
      </c>
      <c r="H147" s="69">
        <f t="shared" si="17"/>
        <v>1.4444444444444444</v>
      </c>
      <c r="I147" s="74">
        <f t="shared" si="16"/>
        <v>19</v>
      </c>
      <c r="J147" s="105">
        <f t="shared" si="14"/>
        <v>0.76</v>
      </c>
    </row>
    <row r="148" spans="1:10" x14ac:dyDescent="0.25">
      <c r="A148" s="90" t="s">
        <v>194</v>
      </c>
      <c r="B148" s="83">
        <v>17</v>
      </c>
      <c r="C148" s="83">
        <v>17</v>
      </c>
      <c r="D148" s="110">
        <v>15</v>
      </c>
      <c r="E148" s="83">
        <f t="shared" si="15"/>
        <v>0</v>
      </c>
      <c r="F148" s="91">
        <f t="shared" si="12"/>
        <v>0</v>
      </c>
      <c r="G148" s="83">
        <f t="shared" si="13"/>
        <v>-2</v>
      </c>
      <c r="H148" s="69">
        <f t="shared" si="17"/>
        <v>-0.11764705882352941</v>
      </c>
      <c r="I148" s="74">
        <f t="shared" si="16"/>
        <v>-2</v>
      </c>
      <c r="J148" s="105">
        <f t="shared" si="14"/>
        <v>-0.11764705882352941</v>
      </c>
    </row>
    <row r="149" spans="1:10" x14ac:dyDescent="0.25">
      <c r="A149" s="90" t="s">
        <v>195</v>
      </c>
      <c r="B149" s="83">
        <v>614</v>
      </c>
      <c r="C149" s="83">
        <v>868</v>
      </c>
      <c r="D149" s="110">
        <v>876</v>
      </c>
      <c r="E149" s="83">
        <f t="shared" si="15"/>
        <v>254</v>
      </c>
      <c r="F149" s="91">
        <f t="shared" ref="F149:F212" si="18">(C149-B149)/B149</f>
        <v>0.41368078175895767</v>
      </c>
      <c r="G149" s="83">
        <f t="shared" si="13"/>
        <v>262</v>
      </c>
      <c r="H149" s="69">
        <f t="shared" si="17"/>
        <v>0.42671009771986973</v>
      </c>
      <c r="I149" s="74">
        <f t="shared" si="16"/>
        <v>8</v>
      </c>
      <c r="J149" s="105">
        <f t="shared" si="14"/>
        <v>9.2165898617511521E-3</v>
      </c>
    </row>
    <row r="150" spans="1:10" x14ac:dyDescent="0.25">
      <c r="A150" s="90" t="s">
        <v>196</v>
      </c>
      <c r="B150" s="83">
        <v>138</v>
      </c>
      <c r="C150" s="83">
        <v>228</v>
      </c>
      <c r="D150" s="110">
        <v>314</v>
      </c>
      <c r="E150" s="83">
        <f t="shared" si="15"/>
        <v>90</v>
      </c>
      <c r="F150" s="91">
        <f t="shared" si="18"/>
        <v>0.65217391304347827</v>
      </c>
      <c r="G150" s="83">
        <f t="shared" si="13"/>
        <v>176</v>
      </c>
      <c r="H150" s="69">
        <f t="shared" si="17"/>
        <v>1.2753623188405796</v>
      </c>
      <c r="I150" s="74">
        <f t="shared" si="16"/>
        <v>86</v>
      </c>
      <c r="J150" s="105">
        <f t="shared" si="14"/>
        <v>0.37719298245614036</v>
      </c>
    </row>
    <row r="151" spans="1:10" x14ac:dyDescent="0.25">
      <c r="A151" s="90" t="s">
        <v>197</v>
      </c>
      <c r="B151" s="83"/>
      <c r="C151" s="83">
        <v>73</v>
      </c>
      <c r="D151" s="110">
        <v>88</v>
      </c>
      <c r="E151" s="83">
        <f t="shared" si="15"/>
        <v>73</v>
      </c>
      <c r="F151" s="91"/>
      <c r="G151" s="83">
        <f t="shared" si="13"/>
        <v>88</v>
      </c>
      <c r="H151" s="69"/>
      <c r="I151" s="74">
        <f t="shared" si="16"/>
        <v>15</v>
      </c>
      <c r="J151" s="105">
        <f t="shared" si="14"/>
        <v>0.20547945205479451</v>
      </c>
    </row>
    <row r="152" spans="1:10" x14ac:dyDescent="0.25">
      <c r="A152" s="90" t="s">
        <v>198</v>
      </c>
      <c r="B152" s="83">
        <v>2</v>
      </c>
      <c r="C152" s="83">
        <v>118</v>
      </c>
      <c r="D152" s="110">
        <v>191</v>
      </c>
      <c r="E152" s="83">
        <f t="shared" si="15"/>
        <v>116</v>
      </c>
      <c r="F152" s="91"/>
      <c r="G152" s="83">
        <f t="shared" si="13"/>
        <v>189</v>
      </c>
      <c r="H152" s="69"/>
      <c r="I152" s="74">
        <f t="shared" si="16"/>
        <v>73</v>
      </c>
      <c r="J152" s="105">
        <f t="shared" si="14"/>
        <v>0.61864406779661019</v>
      </c>
    </row>
    <row r="153" spans="1:10" x14ac:dyDescent="0.25">
      <c r="A153" s="90" t="s">
        <v>199</v>
      </c>
      <c r="B153" s="83">
        <v>1</v>
      </c>
      <c r="C153" s="83">
        <v>3</v>
      </c>
      <c r="D153" s="110">
        <v>4</v>
      </c>
      <c r="E153" s="83">
        <f t="shared" si="15"/>
        <v>2</v>
      </c>
      <c r="F153" s="91"/>
      <c r="G153" s="83">
        <f t="shared" si="13"/>
        <v>3</v>
      </c>
      <c r="H153" s="69"/>
      <c r="I153" s="74">
        <f t="shared" si="16"/>
        <v>1</v>
      </c>
      <c r="J153" s="105">
        <f t="shared" si="14"/>
        <v>0.33333333333333331</v>
      </c>
    </row>
    <row r="154" spans="1:10" x14ac:dyDescent="0.25">
      <c r="A154" s="90" t="s">
        <v>200</v>
      </c>
      <c r="B154" s="83">
        <v>2</v>
      </c>
      <c r="C154" s="83">
        <v>5</v>
      </c>
      <c r="D154" s="110">
        <v>1</v>
      </c>
      <c r="E154" s="83">
        <f t="shared" si="15"/>
        <v>3</v>
      </c>
      <c r="F154" s="91">
        <f t="shared" si="18"/>
        <v>1.5</v>
      </c>
      <c r="G154" s="83">
        <f t="shared" si="13"/>
        <v>-1</v>
      </c>
      <c r="H154" s="69">
        <f t="shared" si="17"/>
        <v>-0.5</v>
      </c>
      <c r="I154" s="74">
        <f t="shared" si="16"/>
        <v>-4</v>
      </c>
      <c r="J154" s="105">
        <f t="shared" si="14"/>
        <v>-0.8</v>
      </c>
    </row>
    <row r="155" spans="1:10" x14ac:dyDescent="0.25">
      <c r="A155" s="90" t="s">
        <v>201</v>
      </c>
      <c r="B155" s="83">
        <v>22</v>
      </c>
      <c r="C155" s="83">
        <v>31</v>
      </c>
      <c r="D155" s="110">
        <v>37</v>
      </c>
      <c r="E155" s="83">
        <f t="shared" si="15"/>
        <v>9</v>
      </c>
      <c r="F155" s="91">
        <f t="shared" si="18"/>
        <v>0.40909090909090912</v>
      </c>
      <c r="G155" s="83">
        <f t="shared" si="13"/>
        <v>15</v>
      </c>
      <c r="H155" s="69">
        <f t="shared" si="17"/>
        <v>0.68181818181818177</v>
      </c>
      <c r="I155" s="74">
        <f t="shared" si="16"/>
        <v>6</v>
      </c>
      <c r="J155" s="105">
        <f t="shared" si="14"/>
        <v>0.19354838709677419</v>
      </c>
    </row>
    <row r="156" spans="1:10" x14ac:dyDescent="0.25">
      <c r="A156" s="90" t="s">
        <v>202</v>
      </c>
      <c r="B156" s="83">
        <v>135</v>
      </c>
      <c r="C156" s="83">
        <v>244</v>
      </c>
      <c r="D156" s="110">
        <v>327</v>
      </c>
      <c r="E156" s="83">
        <f t="shared" si="15"/>
        <v>109</v>
      </c>
      <c r="F156" s="91">
        <f t="shared" si="18"/>
        <v>0.80740740740740746</v>
      </c>
      <c r="G156" s="83">
        <f t="shared" si="13"/>
        <v>192</v>
      </c>
      <c r="H156" s="69">
        <f t="shared" si="17"/>
        <v>1.4222222222222223</v>
      </c>
      <c r="I156" s="74">
        <f t="shared" si="16"/>
        <v>83</v>
      </c>
      <c r="J156" s="105">
        <f t="shared" si="14"/>
        <v>0.3401639344262295</v>
      </c>
    </row>
    <row r="157" spans="1:10" x14ac:dyDescent="0.25">
      <c r="A157" s="90" t="s">
        <v>203</v>
      </c>
      <c r="B157" s="83">
        <v>189</v>
      </c>
      <c r="C157" s="83">
        <v>222</v>
      </c>
      <c r="D157" s="110">
        <v>308</v>
      </c>
      <c r="E157" s="83">
        <f t="shared" si="15"/>
        <v>33</v>
      </c>
      <c r="F157" s="91">
        <f t="shared" si="18"/>
        <v>0.17460317460317459</v>
      </c>
      <c r="G157" s="83">
        <f t="shared" si="13"/>
        <v>119</v>
      </c>
      <c r="H157" s="69">
        <f t="shared" si="17"/>
        <v>0.62962962962962965</v>
      </c>
      <c r="I157" s="74">
        <f t="shared" si="16"/>
        <v>86</v>
      </c>
      <c r="J157" s="105">
        <f t="shared" si="14"/>
        <v>0.38738738738738737</v>
      </c>
    </row>
    <row r="158" spans="1:10" x14ac:dyDescent="0.25">
      <c r="A158" s="90" t="s">
        <v>204</v>
      </c>
      <c r="B158" s="83">
        <v>198</v>
      </c>
      <c r="C158" s="83">
        <v>273</v>
      </c>
      <c r="D158" s="110">
        <v>354</v>
      </c>
      <c r="E158" s="83">
        <f t="shared" si="15"/>
        <v>75</v>
      </c>
      <c r="F158" s="91">
        <f t="shared" si="18"/>
        <v>0.37878787878787878</v>
      </c>
      <c r="G158" s="83">
        <f t="shared" si="13"/>
        <v>156</v>
      </c>
      <c r="H158" s="69">
        <f t="shared" si="17"/>
        <v>0.78787878787878785</v>
      </c>
      <c r="I158" s="74">
        <f t="shared" si="16"/>
        <v>81</v>
      </c>
      <c r="J158" s="105">
        <f t="shared" si="14"/>
        <v>0.2967032967032967</v>
      </c>
    </row>
    <row r="159" spans="1:10" x14ac:dyDescent="0.25">
      <c r="A159" s="90" t="s">
        <v>205</v>
      </c>
      <c r="B159" s="83">
        <v>279</v>
      </c>
      <c r="C159" s="83">
        <v>386</v>
      </c>
      <c r="D159" s="110">
        <v>594</v>
      </c>
      <c r="E159" s="83">
        <f t="shared" si="15"/>
        <v>107</v>
      </c>
      <c r="F159" s="91">
        <f t="shared" si="18"/>
        <v>0.38351254480286739</v>
      </c>
      <c r="G159" s="83">
        <f t="shared" si="13"/>
        <v>315</v>
      </c>
      <c r="H159" s="69">
        <f t="shared" si="17"/>
        <v>1.1290322580645162</v>
      </c>
      <c r="I159" s="74">
        <f t="shared" si="16"/>
        <v>208</v>
      </c>
      <c r="J159" s="105">
        <f t="shared" si="14"/>
        <v>0.53886010362694303</v>
      </c>
    </row>
    <row r="160" spans="1:10" x14ac:dyDescent="0.25">
      <c r="A160" s="90" t="s">
        <v>206</v>
      </c>
      <c r="B160" s="83">
        <v>376</v>
      </c>
      <c r="C160" s="83">
        <v>574</v>
      </c>
      <c r="D160" s="110">
        <v>637</v>
      </c>
      <c r="E160" s="83">
        <f t="shared" si="15"/>
        <v>198</v>
      </c>
      <c r="F160" s="91">
        <f t="shared" si="18"/>
        <v>0.52659574468085102</v>
      </c>
      <c r="G160" s="83">
        <f t="shared" si="13"/>
        <v>261</v>
      </c>
      <c r="H160" s="69">
        <f t="shared" si="17"/>
        <v>0.69414893617021278</v>
      </c>
      <c r="I160" s="74">
        <f t="shared" si="16"/>
        <v>63</v>
      </c>
      <c r="J160" s="105">
        <f t="shared" si="14"/>
        <v>0.10975609756097561</v>
      </c>
    </row>
    <row r="161" spans="1:10" x14ac:dyDescent="0.25">
      <c r="A161" s="90" t="s">
        <v>207</v>
      </c>
      <c r="B161" s="83">
        <v>227</v>
      </c>
      <c r="C161" s="83">
        <v>313</v>
      </c>
      <c r="D161" s="110">
        <v>354</v>
      </c>
      <c r="E161" s="83">
        <f t="shared" si="15"/>
        <v>86</v>
      </c>
      <c r="F161" s="91">
        <f t="shared" si="18"/>
        <v>0.3788546255506608</v>
      </c>
      <c r="G161" s="83">
        <f t="shared" si="13"/>
        <v>127</v>
      </c>
      <c r="H161" s="69">
        <f t="shared" si="17"/>
        <v>0.55947136563876654</v>
      </c>
      <c r="I161" s="74">
        <f t="shared" si="16"/>
        <v>41</v>
      </c>
      <c r="J161" s="105">
        <f t="shared" si="14"/>
        <v>0.13099041533546327</v>
      </c>
    </row>
    <row r="162" spans="1:10" x14ac:dyDescent="0.25">
      <c r="A162" s="90" t="s">
        <v>208</v>
      </c>
      <c r="B162" s="83">
        <v>13</v>
      </c>
      <c r="C162" s="83">
        <v>45</v>
      </c>
      <c r="D162" s="110">
        <v>57</v>
      </c>
      <c r="E162" s="83">
        <f t="shared" si="15"/>
        <v>32</v>
      </c>
      <c r="F162" s="91">
        <f t="shared" si="18"/>
        <v>2.4615384615384617</v>
      </c>
      <c r="G162" s="83">
        <f t="shared" si="13"/>
        <v>44</v>
      </c>
      <c r="H162" s="69">
        <f t="shared" si="17"/>
        <v>3.3846153846153846</v>
      </c>
      <c r="I162" s="74">
        <f t="shared" si="16"/>
        <v>12</v>
      </c>
      <c r="J162" s="105">
        <f t="shared" si="14"/>
        <v>0.26666666666666666</v>
      </c>
    </row>
    <row r="163" spans="1:10" x14ac:dyDescent="0.25">
      <c r="A163" s="90" t="s">
        <v>209</v>
      </c>
      <c r="B163" s="83">
        <v>596</v>
      </c>
      <c r="C163" s="83">
        <v>950</v>
      </c>
      <c r="D163" s="110">
        <v>1198</v>
      </c>
      <c r="E163" s="83">
        <f t="shared" si="15"/>
        <v>354</v>
      </c>
      <c r="F163" s="91">
        <f t="shared" si="18"/>
        <v>0.59395973154362414</v>
      </c>
      <c r="G163" s="83">
        <f t="shared" si="13"/>
        <v>602</v>
      </c>
      <c r="H163" s="69">
        <f t="shared" si="17"/>
        <v>1.0100671140939597</v>
      </c>
      <c r="I163" s="74">
        <f t="shared" si="16"/>
        <v>248</v>
      </c>
      <c r="J163" s="105">
        <f t="shared" si="14"/>
        <v>0.26105263157894737</v>
      </c>
    </row>
    <row r="164" spans="1:10" s="53" customFormat="1" x14ac:dyDescent="0.25">
      <c r="A164" s="92" t="s">
        <v>210</v>
      </c>
      <c r="B164" s="73"/>
      <c r="C164" s="73">
        <v>20</v>
      </c>
      <c r="D164" s="110">
        <v>218</v>
      </c>
      <c r="E164" s="73">
        <f t="shared" si="15"/>
        <v>20</v>
      </c>
      <c r="F164" s="68"/>
      <c r="G164" s="73">
        <f t="shared" si="13"/>
        <v>218</v>
      </c>
      <c r="H164" s="93"/>
      <c r="I164" s="94">
        <f t="shared" si="16"/>
        <v>198</v>
      </c>
      <c r="J164" s="105">
        <f t="shared" si="14"/>
        <v>9.9</v>
      </c>
    </row>
    <row r="165" spans="1:10" x14ac:dyDescent="0.25">
      <c r="A165" s="90" t="s">
        <v>211</v>
      </c>
      <c r="B165" s="83">
        <v>27</v>
      </c>
      <c r="C165" s="83">
        <v>13</v>
      </c>
      <c r="D165" s="110">
        <v>53</v>
      </c>
      <c r="E165" s="83">
        <f t="shared" si="15"/>
        <v>-14</v>
      </c>
      <c r="F165" s="91">
        <f t="shared" si="18"/>
        <v>-0.51851851851851849</v>
      </c>
      <c r="G165" s="83">
        <f t="shared" si="13"/>
        <v>26</v>
      </c>
      <c r="H165" s="69">
        <f t="shared" si="17"/>
        <v>0.96296296296296291</v>
      </c>
      <c r="I165" s="74">
        <f t="shared" si="16"/>
        <v>40</v>
      </c>
      <c r="J165" s="105">
        <f t="shared" si="14"/>
        <v>3.0769230769230771</v>
      </c>
    </row>
    <row r="166" spans="1:10" x14ac:dyDescent="0.25">
      <c r="A166" s="90" t="s">
        <v>212</v>
      </c>
      <c r="B166" s="83">
        <v>17</v>
      </c>
      <c r="C166" s="83">
        <v>28</v>
      </c>
      <c r="D166" s="110">
        <v>58</v>
      </c>
      <c r="E166" s="83">
        <f t="shared" si="15"/>
        <v>11</v>
      </c>
      <c r="F166" s="91">
        <f t="shared" si="18"/>
        <v>0.6470588235294118</v>
      </c>
      <c r="G166" s="83">
        <f t="shared" si="13"/>
        <v>41</v>
      </c>
      <c r="H166" s="69">
        <f t="shared" si="17"/>
        <v>2.4117647058823528</v>
      </c>
      <c r="I166" s="74">
        <f t="shared" si="16"/>
        <v>30</v>
      </c>
      <c r="J166" s="105">
        <f t="shared" si="14"/>
        <v>1.0714285714285714</v>
      </c>
    </row>
    <row r="167" spans="1:10" x14ac:dyDescent="0.25">
      <c r="A167" s="90" t="s">
        <v>213</v>
      </c>
      <c r="B167" s="83">
        <v>619</v>
      </c>
      <c r="C167" s="83">
        <v>884</v>
      </c>
      <c r="D167" s="110">
        <v>1198</v>
      </c>
      <c r="E167" s="83">
        <f t="shared" si="15"/>
        <v>265</v>
      </c>
      <c r="F167" s="91">
        <f t="shared" si="18"/>
        <v>0.42810985460420031</v>
      </c>
      <c r="G167" s="83">
        <f t="shared" si="13"/>
        <v>579</v>
      </c>
      <c r="H167" s="69">
        <f t="shared" si="17"/>
        <v>0.93537964458804523</v>
      </c>
      <c r="I167" s="74">
        <f t="shared" si="16"/>
        <v>314</v>
      </c>
      <c r="J167" s="105">
        <f t="shared" si="14"/>
        <v>0.35520361990950228</v>
      </c>
    </row>
    <row r="168" spans="1:10" x14ac:dyDescent="0.25">
      <c r="A168" s="90" t="s">
        <v>214</v>
      </c>
      <c r="B168" s="83">
        <v>71</v>
      </c>
      <c r="C168" s="83">
        <v>83</v>
      </c>
      <c r="D168" s="110">
        <v>159</v>
      </c>
      <c r="E168" s="83">
        <f t="shared" si="15"/>
        <v>12</v>
      </c>
      <c r="F168" s="91">
        <f t="shared" si="18"/>
        <v>0.16901408450704225</v>
      </c>
      <c r="G168" s="83">
        <f t="shared" si="13"/>
        <v>88</v>
      </c>
      <c r="H168" s="69">
        <f t="shared" si="17"/>
        <v>1.2394366197183098</v>
      </c>
      <c r="I168" s="74">
        <f t="shared" si="16"/>
        <v>76</v>
      </c>
      <c r="J168" s="105">
        <f t="shared" si="14"/>
        <v>0.91566265060240959</v>
      </c>
    </row>
    <row r="169" spans="1:10" x14ac:dyDescent="0.25">
      <c r="A169" s="90" t="s">
        <v>215</v>
      </c>
      <c r="B169" s="83">
        <v>22</v>
      </c>
      <c r="C169" s="83">
        <v>17</v>
      </c>
      <c r="D169" s="110">
        <v>41</v>
      </c>
      <c r="E169" s="83">
        <f t="shared" si="15"/>
        <v>-5</v>
      </c>
      <c r="F169" s="91">
        <f t="shared" si="18"/>
        <v>-0.22727272727272727</v>
      </c>
      <c r="G169" s="83">
        <f t="shared" si="13"/>
        <v>19</v>
      </c>
      <c r="H169" s="69">
        <f t="shared" si="17"/>
        <v>0.86363636363636365</v>
      </c>
      <c r="I169" s="74">
        <f t="shared" si="16"/>
        <v>24</v>
      </c>
      <c r="J169" s="105">
        <f t="shared" si="14"/>
        <v>1.411764705882353</v>
      </c>
    </row>
    <row r="170" spans="1:10" x14ac:dyDescent="0.25">
      <c r="A170" s="90" t="s">
        <v>216</v>
      </c>
      <c r="B170" s="83">
        <v>36</v>
      </c>
      <c r="C170" s="83">
        <v>81</v>
      </c>
      <c r="D170" s="110">
        <v>140</v>
      </c>
      <c r="E170" s="83">
        <f t="shared" si="15"/>
        <v>45</v>
      </c>
      <c r="F170" s="91">
        <f t="shared" si="18"/>
        <v>1.25</v>
      </c>
      <c r="G170" s="83">
        <f t="shared" si="13"/>
        <v>104</v>
      </c>
      <c r="H170" s="69">
        <f t="shared" si="17"/>
        <v>2.8888888888888888</v>
      </c>
      <c r="I170" s="74">
        <f t="shared" si="16"/>
        <v>59</v>
      </c>
      <c r="J170" s="105">
        <f t="shared" si="14"/>
        <v>0.72839506172839508</v>
      </c>
    </row>
    <row r="171" spans="1:10" x14ac:dyDescent="0.25">
      <c r="A171" s="90" t="s">
        <v>217</v>
      </c>
      <c r="B171" s="83">
        <v>45</v>
      </c>
      <c r="C171" s="83">
        <v>130</v>
      </c>
      <c r="D171" s="110">
        <v>154</v>
      </c>
      <c r="E171" s="83">
        <f t="shared" si="15"/>
        <v>85</v>
      </c>
      <c r="F171" s="91">
        <f t="shared" si="18"/>
        <v>1.8888888888888888</v>
      </c>
      <c r="G171" s="83">
        <f t="shared" si="13"/>
        <v>109</v>
      </c>
      <c r="H171" s="69">
        <f t="shared" si="17"/>
        <v>2.4222222222222221</v>
      </c>
      <c r="I171" s="74">
        <f t="shared" si="16"/>
        <v>24</v>
      </c>
      <c r="J171" s="105">
        <f t="shared" si="14"/>
        <v>0.18461538461538463</v>
      </c>
    </row>
    <row r="172" spans="1:10" x14ac:dyDescent="0.25">
      <c r="A172" s="90" t="s">
        <v>218</v>
      </c>
      <c r="B172" s="83">
        <v>28</v>
      </c>
      <c r="C172" s="83">
        <v>51</v>
      </c>
      <c r="D172" s="110">
        <v>65</v>
      </c>
      <c r="E172" s="83">
        <f t="shared" si="15"/>
        <v>23</v>
      </c>
      <c r="F172" s="91">
        <f t="shared" si="18"/>
        <v>0.8214285714285714</v>
      </c>
      <c r="G172" s="83">
        <f t="shared" si="13"/>
        <v>37</v>
      </c>
      <c r="H172" s="69">
        <f t="shared" si="17"/>
        <v>1.3214285714285714</v>
      </c>
      <c r="I172" s="74">
        <f t="shared" si="16"/>
        <v>14</v>
      </c>
      <c r="J172" s="105">
        <f t="shared" si="14"/>
        <v>0.27450980392156865</v>
      </c>
    </row>
    <row r="173" spans="1:10" x14ac:dyDescent="0.25">
      <c r="A173" s="90" t="s">
        <v>219</v>
      </c>
      <c r="B173" s="83">
        <v>582</v>
      </c>
      <c r="C173" s="83">
        <v>937</v>
      </c>
      <c r="D173" s="110">
        <v>1668</v>
      </c>
      <c r="E173" s="83">
        <f t="shared" si="15"/>
        <v>355</v>
      </c>
      <c r="F173" s="91">
        <f t="shared" si="18"/>
        <v>0.60996563573883167</v>
      </c>
      <c r="G173" s="83">
        <f t="shared" si="13"/>
        <v>1086</v>
      </c>
      <c r="H173" s="69">
        <f t="shared" si="17"/>
        <v>1.865979381443299</v>
      </c>
      <c r="I173" s="74">
        <f t="shared" si="16"/>
        <v>731</v>
      </c>
      <c r="J173" s="105">
        <f t="shared" si="14"/>
        <v>0.78014941302027752</v>
      </c>
    </row>
    <row r="174" spans="1:10" x14ac:dyDescent="0.25">
      <c r="A174" s="90" t="s">
        <v>220</v>
      </c>
      <c r="B174" s="83">
        <v>6</v>
      </c>
      <c r="C174" s="83">
        <v>6</v>
      </c>
      <c r="D174" s="110">
        <v>3</v>
      </c>
      <c r="E174" s="83">
        <f t="shared" si="15"/>
        <v>0</v>
      </c>
      <c r="F174" s="91">
        <f t="shared" si="18"/>
        <v>0</v>
      </c>
      <c r="G174" s="83">
        <f t="shared" si="13"/>
        <v>-3</v>
      </c>
      <c r="H174" s="69">
        <f t="shared" si="17"/>
        <v>-0.5</v>
      </c>
      <c r="I174" s="74">
        <f t="shared" si="16"/>
        <v>-3</v>
      </c>
      <c r="J174" s="105">
        <f t="shared" si="14"/>
        <v>-0.5</v>
      </c>
    </row>
    <row r="175" spans="1:10" x14ac:dyDescent="0.25">
      <c r="A175" s="90" t="s">
        <v>221</v>
      </c>
      <c r="B175" s="83">
        <v>342</v>
      </c>
      <c r="C175" s="83">
        <v>427</v>
      </c>
      <c r="D175" s="110">
        <v>603</v>
      </c>
      <c r="E175" s="83">
        <f t="shared" si="15"/>
        <v>85</v>
      </c>
      <c r="F175" s="91">
        <f t="shared" si="18"/>
        <v>0.24853801169590642</v>
      </c>
      <c r="G175" s="83">
        <f t="shared" si="13"/>
        <v>261</v>
      </c>
      <c r="H175" s="69">
        <f t="shared" si="17"/>
        <v>0.76315789473684215</v>
      </c>
      <c r="I175" s="74">
        <f t="shared" si="16"/>
        <v>176</v>
      </c>
      <c r="J175" s="105">
        <f t="shared" si="14"/>
        <v>0.41217798594847777</v>
      </c>
    </row>
    <row r="176" spans="1:10" x14ac:dyDescent="0.25">
      <c r="A176" s="90" t="s">
        <v>222</v>
      </c>
      <c r="B176" s="83">
        <v>526</v>
      </c>
      <c r="C176" s="83">
        <v>771</v>
      </c>
      <c r="D176" s="110">
        <v>1281</v>
      </c>
      <c r="E176" s="83">
        <f t="shared" si="15"/>
        <v>245</v>
      </c>
      <c r="F176" s="91">
        <f t="shared" si="18"/>
        <v>0.46577946768060835</v>
      </c>
      <c r="G176" s="83">
        <f t="shared" si="13"/>
        <v>755</v>
      </c>
      <c r="H176" s="69">
        <f t="shared" si="17"/>
        <v>1.435361216730038</v>
      </c>
      <c r="I176" s="74">
        <f t="shared" si="16"/>
        <v>510</v>
      </c>
      <c r="J176" s="105">
        <f t="shared" si="14"/>
        <v>0.66147859922178986</v>
      </c>
    </row>
    <row r="177" spans="1:10" x14ac:dyDescent="0.25">
      <c r="A177" s="90" t="s">
        <v>223</v>
      </c>
      <c r="B177" s="83">
        <v>8</v>
      </c>
      <c r="C177" s="83">
        <v>27</v>
      </c>
      <c r="D177" s="110">
        <v>49</v>
      </c>
      <c r="E177" s="83">
        <f t="shared" si="15"/>
        <v>19</v>
      </c>
      <c r="F177" s="91">
        <f t="shared" si="18"/>
        <v>2.375</v>
      </c>
      <c r="G177" s="83">
        <f t="shared" si="13"/>
        <v>41</v>
      </c>
      <c r="H177" s="69">
        <f t="shared" si="17"/>
        <v>5.125</v>
      </c>
      <c r="I177" s="74">
        <f t="shared" si="16"/>
        <v>22</v>
      </c>
      <c r="J177" s="105">
        <f t="shared" si="14"/>
        <v>0.81481481481481477</v>
      </c>
    </row>
    <row r="178" spans="1:10" x14ac:dyDescent="0.25">
      <c r="A178" s="90" t="s">
        <v>224</v>
      </c>
      <c r="B178" s="83">
        <v>274</v>
      </c>
      <c r="C178" s="83">
        <v>602</v>
      </c>
      <c r="D178" s="110">
        <v>917</v>
      </c>
      <c r="E178" s="83">
        <f t="shared" si="15"/>
        <v>328</v>
      </c>
      <c r="F178" s="91">
        <f t="shared" si="18"/>
        <v>1.197080291970803</v>
      </c>
      <c r="G178" s="83">
        <f t="shared" si="13"/>
        <v>643</v>
      </c>
      <c r="H178" s="69">
        <f t="shared" si="17"/>
        <v>2.3467153284671531</v>
      </c>
      <c r="I178" s="74">
        <f t="shared" si="16"/>
        <v>315</v>
      </c>
      <c r="J178" s="105">
        <f t="shared" si="14"/>
        <v>0.52325581395348841</v>
      </c>
    </row>
    <row r="179" spans="1:10" x14ac:dyDescent="0.25">
      <c r="A179" s="90" t="s">
        <v>225</v>
      </c>
      <c r="B179" s="83">
        <v>46</v>
      </c>
      <c r="C179" s="83">
        <v>109</v>
      </c>
      <c r="D179" s="110">
        <v>121</v>
      </c>
      <c r="E179" s="83">
        <f t="shared" si="15"/>
        <v>63</v>
      </c>
      <c r="F179" s="91">
        <f t="shared" si="18"/>
        <v>1.3695652173913044</v>
      </c>
      <c r="G179" s="83">
        <f t="shared" si="13"/>
        <v>75</v>
      </c>
      <c r="H179" s="69">
        <f t="shared" si="17"/>
        <v>1.6304347826086956</v>
      </c>
      <c r="I179" s="74">
        <f t="shared" si="16"/>
        <v>12</v>
      </c>
      <c r="J179" s="105">
        <f t="shared" si="14"/>
        <v>0.11009174311926606</v>
      </c>
    </row>
    <row r="180" spans="1:10" x14ac:dyDescent="0.25">
      <c r="A180" s="90" t="s">
        <v>226</v>
      </c>
      <c r="B180" s="83">
        <v>367</v>
      </c>
      <c r="C180" s="83">
        <v>725</v>
      </c>
      <c r="D180" s="110">
        <v>1001</v>
      </c>
      <c r="E180" s="83">
        <f t="shared" si="15"/>
        <v>358</v>
      </c>
      <c r="F180" s="91">
        <f t="shared" si="18"/>
        <v>0.97547683923705719</v>
      </c>
      <c r="G180" s="83">
        <f t="shared" si="13"/>
        <v>634</v>
      </c>
      <c r="H180" s="69">
        <f t="shared" si="17"/>
        <v>1.7275204359673024</v>
      </c>
      <c r="I180" s="74">
        <f t="shared" si="16"/>
        <v>276</v>
      </c>
      <c r="J180" s="105">
        <f t="shared" si="14"/>
        <v>0.38068965517241377</v>
      </c>
    </row>
    <row r="181" spans="1:10" x14ac:dyDescent="0.25">
      <c r="A181" s="90" t="s">
        <v>306</v>
      </c>
      <c r="B181" s="83">
        <v>78</v>
      </c>
      <c r="C181" s="83">
        <v>13</v>
      </c>
      <c r="D181" s="110"/>
      <c r="E181" s="83">
        <f t="shared" si="15"/>
        <v>-65</v>
      </c>
      <c r="F181" s="91">
        <f t="shared" si="18"/>
        <v>-0.83333333333333337</v>
      </c>
      <c r="G181" s="83">
        <f t="shared" si="13"/>
        <v>-78</v>
      </c>
      <c r="H181" s="69">
        <f t="shared" si="17"/>
        <v>-1</v>
      </c>
      <c r="I181" s="74">
        <f t="shared" si="16"/>
        <v>-13</v>
      </c>
      <c r="J181" s="105"/>
    </row>
    <row r="182" spans="1:10" x14ac:dyDescent="0.25">
      <c r="A182" s="90" t="s">
        <v>227</v>
      </c>
      <c r="B182" s="83">
        <v>154</v>
      </c>
      <c r="C182" s="83">
        <v>218</v>
      </c>
      <c r="D182" s="110">
        <v>268</v>
      </c>
      <c r="E182" s="83">
        <f t="shared" si="15"/>
        <v>64</v>
      </c>
      <c r="F182" s="91">
        <f t="shared" si="18"/>
        <v>0.41558441558441561</v>
      </c>
      <c r="G182" s="83">
        <f t="shared" si="13"/>
        <v>114</v>
      </c>
      <c r="H182" s="69">
        <f t="shared" si="17"/>
        <v>0.74025974025974028</v>
      </c>
      <c r="I182" s="74">
        <f t="shared" si="16"/>
        <v>50</v>
      </c>
      <c r="J182" s="105">
        <f t="shared" si="14"/>
        <v>0.22935779816513763</v>
      </c>
    </row>
    <row r="183" spans="1:10" x14ac:dyDescent="0.25">
      <c r="A183" s="90" t="s">
        <v>228</v>
      </c>
      <c r="B183" s="83">
        <v>69</v>
      </c>
      <c r="C183" s="83">
        <v>104</v>
      </c>
      <c r="D183" s="110">
        <v>181</v>
      </c>
      <c r="E183" s="83">
        <f t="shared" si="15"/>
        <v>35</v>
      </c>
      <c r="F183" s="91">
        <f t="shared" si="18"/>
        <v>0.50724637681159424</v>
      </c>
      <c r="G183" s="83">
        <f t="shared" si="13"/>
        <v>112</v>
      </c>
      <c r="H183" s="69">
        <f t="shared" si="17"/>
        <v>1.6231884057971016</v>
      </c>
      <c r="I183" s="74">
        <f t="shared" si="16"/>
        <v>77</v>
      </c>
      <c r="J183" s="105">
        <f t="shared" si="14"/>
        <v>0.74038461538461542</v>
      </c>
    </row>
    <row r="184" spans="1:10" x14ac:dyDescent="0.25">
      <c r="A184" s="90" t="s">
        <v>229</v>
      </c>
      <c r="B184" s="83">
        <v>154</v>
      </c>
      <c r="C184" s="83">
        <v>197</v>
      </c>
      <c r="D184" s="110">
        <v>347</v>
      </c>
      <c r="E184" s="83">
        <f t="shared" si="15"/>
        <v>43</v>
      </c>
      <c r="F184" s="91">
        <f t="shared" si="18"/>
        <v>0.2792207792207792</v>
      </c>
      <c r="G184" s="83">
        <f t="shared" si="13"/>
        <v>193</v>
      </c>
      <c r="H184" s="69">
        <f t="shared" si="17"/>
        <v>1.2532467532467533</v>
      </c>
      <c r="I184" s="74">
        <f t="shared" si="16"/>
        <v>150</v>
      </c>
      <c r="J184" s="105">
        <f t="shared" si="14"/>
        <v>0.76142131979695427</v>
      </c>
    </row>
    <row r="185" spans="1:10" x14ac:dyDescent="0.25">
      <c r="A185" s="90" t="s">
        <v>307</v>
      </c>
      <c r="B185" s="83">
        <v>3</v>
      </c>
      <c r="C185" s="83"/>
      <c r="D185" s="110">
        <v>18</v>
      </c>
      <c r="E185" s="83">
        <f t="shared" si="15"/>
        <v>-3</v>
      </c>
      <c r="F185" s="91">
        <f t="shared" si="18"/>
        <v>-1</v>
      </c>
      <c r="G185" s="83">
        <f t="shared" si="13"/>
        <v>15</v>
      </c>
      <c r="H185" s="69">
        <f t="shared" si="17"/>
        <v>5</v>
      </c>
      <c r="I185" s="74">
        <f t="shared" si="16"/>
        <v>18</v>
      </c>
      <c r="J185" s="105"/>
    </row>
    <row r="186" spans="1:10" x14ac:dyDescent="0.25">
      <c r="A186" s="90" t="s">
        <v>230</v>
      </c>
      <c r="B186" s="83">
        <v>631</v>
      </c>
      <c r="C186" s="83">
        <v>956</v>
      </c>
      <c r="D186" s="110">
        <v>1586</v>
      </c>
      <c r="E186" s="83">
        <f t="shared" ref="E186:E211" si="19">AVERAGE(C186-B186)</f>
        <v>325</v>
      </c>
      <c r="F186" s="91">
        <f t="shared" ref="F186:F211" si="20">(C186-B186)/B186</f>
        <v>0.51505546751188591</v>
      </c>
      <c r="G186" s="83">
        <f t="shared" ref="G186:G211" si="21">D186-B186</f>
        <v>955</v>
      </c>
      <c r="H186" s="69">
        <f t="shared" ref="H186:H211" si="22">(D186-B186)/B186</f>
        <v>1.5134706814580032</v>
      </c>
      <c r="I186" s="74">
        <f t="shared" ref="I186:I211" si="23">D186-C186</f>
        <v>630</v>
      </c>
      <c r="J186" s="105">
        <f t="shared" ref="J186:J211" si="24">(D186-C186)/C186</f>
        <v>0.65899581589958156</v>
      </c>
    </row>
    <row r="187" spans="1:10" x14ac:dyDescent="0.25">
      <c r="A187" s="90" t="s">
        <v>268</v>
      </c>
      <c r="B187" s="83">
        <v>241</v>
      </c>
      <c r="C187" s="83">
        <v>377</v>
      </c>
      <c r="D187" s="110">
        <v>391</v>
      </c>
      <c r="E187" s="83">
        <f t="shared" si="19"/>
        <v>136</v>
      </c>
      <c r="F187" s="91">
        <f t="shared" si="20"/>
        <v>0.56431535269709543</v>
      </c>
      <c r="G187" s="83">
        <f t="shared" si="21"/>
        <v>150</v>
      </c>
      <c r="H187" s="69">
        <f t="shared" si="22"/>
        <v>0.62240663900414939</v>
      </c>
      <c r="I187" s="74">
        <f t="shared" si="23"/>
        <v>14</v>
      </c>
      <c r="J187" s="105">
        <f t="shared" si="24"/>
        <v>3.7135278514588858E-2</v>
      </c>
    </row>
    <row r="188" spans="1:10" x14ac:dyDescent="0.25">
      <c r="A188" s="90" t="s">
        <v>269</v>
      </c>
      <c r="B188" s="83">
        <v>421</v>
      </c>
      <c r="C188" s="83">
        <v>515</v>
      </c>
      <c r="D188" s="110">
        <v>690</v>
      </c>
      <c r="E188" s="83">
        <f t="shared" si="19"/>
        <v>94</v>
      </c>
      <c r="F188" s="91">
        <f t="shared" si="20"/>
        <v>0.22327790973871733</v>
      </c>
      <c r="G188" s="83">
        <f t="shared" si="21"/>
        <v>269</v>
      </c>
      <c r="H188" s="69">
        <f t="shared" si="22"/>
        <v>0.63895486935866985</v>
      </c>
      <c r="I188" s="74">
        <f t="shared" si="23"/>
        <v>175</v>
      </c>
      <c r="J188" s="105">
        <f t="shared" si="24"/>
        <v>0.33980582524271846</v>
      </c>
    </row>
    <row r="189" spans="1:10" x14ac:dyDescent="0.25">
      <c r="A189" s="90" t="s">
        <v>236</v>
      </c>
      <c r="B189" s="83">
        <v>766</v>
      </c>
      <c r="C189" s="83">
        <v>1089</v>
      </c>
      <c r="D189" s="110">
        <v>1856</v>
      </c>
      <c r="E189" s="83">
        <f t="shared" si="19"/>
        <v>323</v>
      </c>
      <c r="F189" s="91">
        <f t="shared" si="20"/>
        <v>0.4216710182767624</v>
      </c>
      <c r="G189" s="83">
        <f t="shared" si="21"/>
        <v>1090</v>
      </c>
      <c r="H189" s="69">
        <f t="shared" si="22"/>
        <v>1.4229765013054829</v>
      </c>
      <c r="I189" s="74">
        <f t="shared" si="23"/>
        <v>767</v>
      </c>
      <c r="J189" s="105">
        <f t="shared" si="24"/>
        <v>0.70431588613406793</v>
      </c>
    </row>
    <row r="190" spans="1:10" x14ac:dyDescent="0.25">
      <c r="A190" s="90" t="s">
        <v>270</v>
      </c>
      <c r="B190" s="83">
        <v>744</v>
      </c>
      <c r="C190" s="83">
        <v>826</v>
      </c>
      <c r="D190" s="110">
        <v>1086</v>
      </c>
      <c r="E190" s="83">
        <f t="shared" si="19"/>
        <v>82</v>
      </c>
      <c r="F190" s="91">
        <f t="shared" si="20"/>
        <v>0.11021505376344086</v>
      </c>
      <c r="G190" s="83">
        <f t="shared" si="21"/>
        <v>342</v>
      </c>
      <c r="H190" s="69">
        <f t="shared" si="22"/>
        <v>0.45967741935483869</v>
      </c>
      <c r="I190" s="74">
        <f t="shared" si="23"/>
        <v>260</v>
      </c>
      <c r="J190" s="105">
        <f t="shared" si="24"/>
        <v>0.31476997578692495</v>
      </c>
    </row>
    <row r="191" spans="1:10" x14ac:dyDescent="0.25">
      <c r="A191" s="90" t="s">
        <v>271</v>
      </c>
      <c r="B191" s="83">
        <v>327</v>
      </c>
      <c r="C191" s="83">
        <v>446</v>
      </c>
      <c r="D191" s="110">
        <v>1164</v>
      </c>
      <c r="E191" s="83">
        <f t="shared" si="19"/>
        <v>119</v>
      </c>
      <c r="F191" s="91">
        <f t="shared" si="20"/>
        <v>0.36391437308868502</v>
      </c>
      <c r="G191" s="83">
        <f t="shared" si="21"/>
        <v>837</v>
      </c>
      <c r="H191" s="69">
        <f t="shared" si="22"/>
        <v>2.5596330275229358</v>
      </c>
      <c r="I191" s="74">
        <f t="shared" si="23"/>
        <v>718</v>
      </c>
      <c r="J191" s="105">
        <f t="shared" si="24"/>
        <v>1.6098654708520179</v>
      </c>
    </row>
    <row r="192" spans="1:10" x14ac:dyDescent="0.25">
      <c r="A192" s="90" t="s">
        <v>272</v>
      </c>
      <c r="B192" s="83">
        <v>1217</v>
      </c>
      <c r="C192" s="83">
        <v>1725</v>
      </c>
      <c r="D192" s="110">
        <v>2553</v>
      </c>
      <c r="E192" s="83">
        <f t="shared" si="19"/>
        <v>508</v>
      </c>
      <c r="F192" s="91">
        <f t="shared" si="20"/>
        <v>0.41741988496302385</v>
      </c>
      <c r="G192" s="83">
        <f t="shared" si="21"/>
        <v>1336</v>
      </c>
      <c r="H192" s="69">
        <f t="shared" si="22"/>
        <v>1.0977814297452753</v>
      </c>
      <c r="I192" s="74">
        <f t="shared" si="23"/>
        <v>828</v>
      </c>
      <c r="J192" s="105">
        <f t="shared" si="24"/>
        <v>0.48</v>
      </c>
    </row>
    <row r="193" spans="1:10" x14ac:dyDescent="0.25">
      <c r="A193" s="90" t="s">
        <v>273</v>
      </c>
      <c r="B193" s="83">
        <v>399</v>
      </c>
      <c r="C193" s="83">
        <v>579</v>
      </c>
      <c r="D193" s="110">
        <v>750</v>
      </c>
      <c r="E193" s="83">
        <f t="shared" si="19"/>
        <v>180</v>
      </c>
      <c r="F193" s="91">
        <f t="shared" si="20"/>
        <v>0.45112781954887216</v>
      </c>
      <c r="G193" s="83">
        <f t="shared" si="21"/>
        <v>351</v>
      </c>
      <c r="H193" s="69">
        <f t="shared" si="22"/>
        <v>0.87969924812030076</v>
      </c>
      <c r="I193" s="74">
        <f t="shared" si="23"/>
        <v>171</v>
      </c>
      <c r="J193" s="105">
        <f t="shared" si="24"/>
        <v>0.29533678756476683</v>
      </c>
    </row>
    <row r="194" spans="1:10" x14ac:dyDescent="0.25">
      <c r="A194" s="90" t="s">
        <v>274</v>
      </c>
      <c r="B194" s="83">
        <v>938</v>
      </c>
      <c r="C194" s="83">
        <v>1209</v>
      </c>
      <c r="D194" s="110">
        <v>1793</v>
      </c>
      <c r="E194" s="83">
        <f t="shared" si="19"/>
        <v>271</v>
      </c>
      <c r="F194" s="91">
        <f t="shared" si="20"/>
        <v>0.28891257995735609</v>
      </c>
      <c r="G194" s="83">
        <f t="shared" si="21"/>
        <v>855</v>
      </c>
      <c r="H194" s="69">
        <f t="shared" si="22"/>
        <v>0.91151385927505335</v>
      </c>
      <c r="I194" s="74">
        <f t="shared" si="23"/>
        <v>584</v>
      </c>
      <c r="J194" s="105">
        <f t="shared" si="24"/>
        <v>0.48304383788254757</v>
      </c>
    </row>
    <row r="195" spans="1:10" x14ac:dyDescent="0.25">
      <c r="A195" s="90" t="s">
        <v>39</v>
      </c>
      <c r="B195" s="83">
        <v>11</v>
      </c>
      <c r="C195" s="83">
        <v>276</v>
      </c>
      <c r="D195" s="110">
        <v>608</v>
      </c>
      <c r="E195" s="83">
        <f t="shared" si="19"/>
        <v>265</v>
      </c>
      <c r="F195" s="91">
        <f t="shared" si="20"/>
        <v>24.09090909090909</v>
      </c>
      <c r="G195" s="83">
        <f t="shared" si="21"/>
        <v>597</v>
      </c>
      <c r="H195" s="69">
        <f t="shared" si="22"/>
        <v>54.272727272727273</v>
      </c>
      <c r="I195" s="74">
        <f t="shared" si="23"/>
        <v>332</v>
      </c>
      <c r="J195" s="105">
        <f t="shared" si="24"/>
        <v>1.2028985507246377</v>
      </c>
    </row>
    <row r="196" spans="1:10" x14ac:dyDescent="0.25">
      <c r="A196" s="90" t="s">
        <v>275</v>
      </c>
      <c r="B196" s="83">
        <v>2326</v>
      </c>
      <c r="C196" s="83">
        <v>2852</v>
      </c>
      <c r="D196" s="110">
        <v>3608</v>
      </c>
      <c r="E196" s="83">
        <f t="shared" si="19"/>
        <v>526</v>
      </c>
      <c r="F196" s="91">
        <f t="shared" si="20"/>
        <v>0.22613929492691315</v>
      </c>
      <c r="G196" s="83">
        <f t="shared" si="21"/>
        <v>1282</v>
      </c>
      <c r="H196" s="69">
        <f t="shared" si="22"/>
        <v>0.55116079105760962</v>
      </c>
      <c r="I196" s="74">
        <f t="shared" si="23"/>
        <v>756</v>
      </c>
      <c r="J196" s="105">
        <f t="shared" si="24"/>
        <v>0.26507713884992989</v>
      </c>
    </row>
    <row r="197" spans="1:10" x14ac:dyDescent="0.25">
      <c r="A197" s="90" t="s">
        <v>276</v>
      </c>
      <c r="B197" s="83">
        <v>554</v>
      </c>
      <c r="C197" s="83">
        <v>801</v>
      </c>
      <c r="D197" s="110">
        <v>1242</v>
      </c>
      <c r="E197" s="83">
        <f t="shared" si="19"/>
        <v>247</v>
      </c>
      <c r="F197" s="91">
        <f t="shared" si="20"/>
        <v>0.44584837545126355</v>
      </c>
      <c r="G197" s="83">
        <f t="shared" si="21"/>
        <v>688</v>
      </c>
      <c r="H197" s="69">
        <f t="shared" si="22"/>
        <v>1.2418772563176896</v>
      </c>
      <c r="I197" s="74">
        <f t="shared" si="23"/>
        <v>441</v>
      </c>
      <c r="J197" s="105">
        <f t="shared" si="24"/>
        <v>0.550561797752809</v>
      </c>
    </row>
    <row r="198" spans="1:10" x14ac:dyDescent="0.25">
      <c r="A198" s="90" t="s">
        <v>277</v>
      </c>
      <c r="B198" s="83">
        <v>1112</v>
      </c>
      <c r="C198" s="83">
        <v>1576</v>
      </c>
      <c r="D198" s="110">
        <v>2010</v>
      </c>
      <c r="E198" s="83">
        <f t="shared" si="19"/>
        <v>464</v>
      </c>
      <c r="F198" s="91">
        <f t="shared" si="20"/>
        <v>0.41726618705035973</v>
      </c>
      <c r="G198" s="83">
        <f t="shared" si="21"/>
        <v>898</v>
      </c>
      <c r="H198" s="69">
        <f t="shared" si="22"/>
        <v>0.80755395683453235</v>
      </c>
      <c r="I198" s="74">
        <f t="shared" si="23"/>
        <v>434</v>
      </c>
      <c r="J198" s="105">
        <f t="shared" si="24"/>
        <v>0.2753807106598985</v>
      </c>
    </row>
    <row r="199" spans="1:10" x14ac:dyDescent="0.25">
      <c r="A199" s="90" t="s">
        <v>278</v>
      </c>
      <c r="B199" s="83">
        <v>1718</v>
      </c>
      <c r="C199" s="83">
        <v>1960</v>
      </c>
      <c r="D199" s="110">
        <v>2372</v>
      </c>
      <c r="E199" s="83">
        <f t="shared" si="19"/>
        <v>242</v>
      </c>
      <c r="F199" s="91">
        <f t="shared" si="20"/>
        <v>0.14086146682188591</v>
      </c>
      <c r="G199" s="83">
        <f t="shared" si="21"/>
        <v>654</v>
      </c>
      <c r="H199" s="69">
        <f t="shared" si="22"/>
        <v>0.38067520372526192</v>
      </c>
      <c r="I199" s="74">
        <f t="shared" si="23"/>
        <v>412</v>
      </c>
      <c r="J199" s="105">
        <f t="shared" si="24"/>
        <v>0.21020408163265306</v>
      </c>
    </row>
    <row r="200" spans="1:10" x14ac:dyDescent="0.25">
      <c r="A200" s="90" t="s">
        <v>279</v>
      </c>
      <c r="B200" s="83">
        <v>278</v>
      </c>
      <c r="C200" s="83">
        <v>490</v>
      </c>
      <c r="D200" s="110">
        <v>673</v>
      </c>
      <c r="E200" s="83">
        <f t="shared" si="19"/>
        <v>212</v>
      </c>
      <c r="F200" s="91">
        <f t="shared" si="20"/>
        <v>0.76258992805755399</v>
      </c>
      <c r="G200" s="83">
        <f t="shared" si="21"/>
        <v>395</v>
      </c>
      <c r="H200" s="69">
        <f t="shared" si="22"/>
        <v>1.420863309352518</v>
      </c>
      <c r="I200" s="74">
        <f t="shared" si="23"/>
        <v>183</v>
      </c>
      <c r="J200" s="105">
        <f t="shared" si="24"/>
        <v>0.37346938775510202</v>
      </c>
    </row>
    <row r="201" spans="1:10" x14ac:dyDescent="0.25">
      <c r="A201" s="90" t="s">
        <v>280</v>
      </c>
      <c r="B201" s="83">
        <v>205</v>
      </c>
      <c r="C201" s="83">
        <v>396</v>
      </c>
      <c r="D201" s="110">
        <v>629</v>
      </c>
      <c r="E201" s="83">
        <f t="shared" si="19"/>
        <v>191</v>
      </c>
      <c r="F201" s="91">
        <f t="shared" si="20"/>
        <v>0.93170731707317078</v>
      </c>
      <c r="G201" s="83">
        <f t="shared" si="21"/>
        <v>424</v>
      </c>
      <c r="H201" s="69">
        <f t="shared" si="22"/>
        <v>2.0682926829268293</v>
      </c>
      <c r="I201" s="74">
        <f t="shared" si="23"/>
        <v>233</v>
      </c>
      <c r="J201" s="105">
        <f t="shared" si="24"/>
        <v>0.58838383838383834</v>
      </c>
    </row>
    <row r="202" spans="1:10" x14ac:dyDescent="0.25">
      <c r="A202" s="90" t="s">
        <v>281</v>
      </c>
      <c r="B202" s="83">
        <v>493</v>
      </c>
      <c r="C202" s="83">
        <v>736</v>
      </c>
      <c r="D202" s="110">
        <v>887</v>
      </c>
      <c r="E202" s="83">
        <f t="shared" si="19"/>
        <v>243</v>
      </c>
      <c r="F202" s="91">
        <f t="shared" si="20"/>
        <v>0.49290060851926976</v>
      </c>
      <c r="G202" s="83">
        <f t="shared" si="21"/>
        <v>394</v>
      </c>
      <c r="H202" s="69">
        <f t="shared" si="22"/>
        <v>0.79918864097363085</v>
      </c>
      <c r="I202" s="74">
        <f t="shared" si="23"/>
        <v>151</v>
      </c>
      <c r="J202" s="105">
        <f t="shared" si="24"/>
        <v>0.20516304347826086</v>
      </c>
    </row>
    <row r="203" spans="1:10" x14ac:dyDescent="0.25">
      <c r="A203" s="90" t="s">
        <v>282</v>
      </c>
      <c r="B203" s="83">
        <v>181</v>
      </c>
      <c r="C203" s="83">
        <v>204</v>
      </c>
      <c r="D203" s="110">
        <v>306</v>
      </c>
      <c r="E203" s="83">
        <f t="shared" si="19"/>
        <v>23</v>
      </c>
      <c r="F203" s="91">
        <f t="shared" si="20"/>
        <v>0.1270718232044199</v>
      </c>
      <c r="G203" s="83">
        <f t="shared" si="21"/>
        <v>125</v>
      </c>
      <c r="H203" s="69">
        <f t="shared" si="22"/>
        <v>0.69060773480662985</v>
      </c>
      <c r="I203" s="74">
        <f t="shared" si="23"/>
        <v>102</v>
      </c>
      <c r="J203" s="105">
        <f t="shared" si="24"/>
        <v>0.5</v>
      </c>
    </row>
    <row r="204" spans="1:10" x14ac:dyDescent="0.25">
      <c r="A204" s="90" t="s">
        <v>283</v>
      </c>
      <c r="B204" s="83">
        <v>642</v>
      </c>
      <c r="C204" s="83">
        <v>903</v>
      </c>
      <c r="D204" s="110">
        <v>1229</v>
      </c>
      <c r="E204" s="83">
        <f t="shared" si="19"/>
        <v>261</v>
      </c>
      <c r="F204" s="91">
        <f t="shared" si="20"/>
        <v>0.40654205607476634</v>
      </c>
      <c r="G204" s="83">
        <f t="shared" si="21"/>
        <v>587</v>
      </c>
      <c r="H204" s="69">
        <f t="shared" si="22"/>
        <v>0.91433021806853587</v>
      </c>
      <c r="I204" s="74">
        <f t="shared" si="23"/>
        <v>326</v>
      </c>
      <c r="J204" s="105">
        <f t="shared" si="24"/>
        <v>0.36101882613510522</v>
      </c>
    </row>
    <row r="205" spans="1:10" x14ac:dyDescent="0.25">
      <c r="A205" s="90" t="s">
        <v>284</v>
      </c>
      <c r="B205" s="83">
        <v>399</v>
      </c>
      <c r="C205" s="83">
        <v>526</v>
      </c>
      <c r="D205" s="110">
        <v>681</v>
      </c>
      <c r="E205" s="83">
        <f t="shared" si="19"/>
        <v>127</v>
      </c>
      <c r="F205" s="91">
        <f t="shared" si="20"/>
        <v>0.31829573934837091</v>
      </c>
      <c r="G205" s="83">
        <f t="shared" si="21"/>
        <v>282</v>
      </c>
      <c r="H205" s="69">
        <f t="shared" si="22"/>
        <v>0.70676691729323304</v>
      </c>
      <c r="I205" s="74">
        <f t="shared" si="23"/>
        <v>155</v>
      </c>
      <c r="J205" s="105">
        <f t="shared" si="24"/>
        <v>0.29467680608365021</v>
      </c>
    </row>
    <row r="206" spans="1:10" x14ac:dyDescent="0.25">
      <c r="A206" s="90" t="s">
        <v>285</v>
      </c>
      <c r="B206" s="83">
        <v>411</v>
      </c>
      <c r="C206" s="83">
        <v>561</v>
      </c>
      <c r="D206" s="110">
        <v>946</v>
      </c>
      <c r="E206" s="83">
        <f t="shared" si="19"/>
        <v>150</v>
      </c>
      <c r="F206" s="91">
        <f t="shared" si="20"/>
        <v>0.36496350364963503</v>
      </c>
      <c r="G206" s="83">
        <f t="shared" si="21"/>
        <v>535</v>
      </c>
      <c r="H206" s="69">
        <f t="shared" si="22"/>
        <v>1.3017031630170317</v>
      </c>
      <c r="I206" s="74">
        <f t="shared" si="23"/>
        <v>385</v>
      </c>
      <c r="J206" s="105">
        <f t="shared" si="24"/>
        <v>0.68627450980392157</v>
      </c>
    </row>
    <row r="207" spans="1:10" x14ac:dyDescent="0.25">
      <c r="A207" s="90" t="s">
        <v>286</v>
      </c>
      <c r="B207" s="83">
        <v>951</v>
      </c>
      <c r="C207" s="83">
        <v>1279</v>
      </c>
      <c r="D207" s="110">
        <v>1568</v>
      </c>
      <c r="E207" s="83">
        <f t="shared" si="19"/>
        <v>328</v>
      </c>
      <c r="F207" s="91">
        <f t="shared" si="20"/>
        <v>0.3449001051524711</v>
      </c>
      <c r="G207" s="83">
        <f t="shared" si="21"/>
        <v>617</v>
      </c>
      <c r="H207" s="69">
        <f t="shared" si="22"/>
        <v>0.64879074658254465</v>
      </c>
      <c r="I207" s="74">
        <f t="shared" si="23"/>
        <v>289</v>
      </c>
      <c r="J207" s="105">
        <f t="shared" si="24"/>
        <v>0.22595777951524629</v>
      </c>
    </row>
    <row r="208" spans="1:10" x14ac:dyDescent="0.25">
      <c r="A208" s="90" t="s">
        <v>287</v>
      </c>
      <c r="B208" s="83">
        <v>92</v>
      </c>
      <c r="C208" s="83">
        <v>216</v>
      </c>
      <c r="D208" s="110">
        <v>356</v>
      </c>
      <c r="E208" s="83">
        <f t="shared" si="19"/>
        <v>124</v>
      </c>
      <c r="F208" s="91">
        <f t="shared" si="20"/>
        <v>1.3478260869565217</v>
      </c>
      <c r="G208" s="83">
        <f t="shared" si="21"/>
        <v>264</v>
      </c>
      <c r="H208" s="69">
        <f t="shared" si="22"/>
        <v>2.8695652173913042</v>
      </c>
      <c r="I208" s="74">
        <f t="shared" si="23"/>
        <v>140</v>
      </c>
      <c r="J208" s="105">
        <f t="shared" si="24"/>
        <v>0.64814814814814814</v>
      </c>
    </row>
    <row r="209" spans="1:10" x14ac:dyDescent="0.25">
      <c r="A209" s="90" t="s">
        <v>308</v>
      </c>
      <c r="B209" s="83">
        <v>1309</v>
      </c>
      <c r="C209" s="83">
        <v>1937</v>
      </c>
      <c r="D209" s="110">
        <v>2651</v>
      </c>
      <c r="E209" s="83">
        <f t="shared" si="19"/>
        <v>628</v>
      </c>
      <c r="F209" s="91">
        <f t="shared" si="20"/>
        <v>0.479755538579068</v>
      </c>
      <c r="G209" s="83">
        <f t="shared" si="21"/>
        <v>1342</v>
      </c>
      <c r="H209" s="69">
        <f t="shared" si="22"/>
        <v>1.0252100840336134</v>
      </c>
      <c r="I209" s="74">
        <f t="shared" si="23"/>
        <v>714</v>
      </c>
      <c r="J209" s="105">
        <f t="shared" si="24"/>
        <v>0.36861125451729476</v>
      </c>
    </row>
    <row r="210" spans="1:10" x14ac:dyDescent="0.25">
      <c r="A210" s="90" t="s">
        <v>288</v>
      </c>
      <c r="B210" s="83">
        <v>1059</v>
      </c>
      <c r="C210" s="83">
        <v>1601</v>
      </c>
      <c r="D210" s="110">
        <v>2381</v>
      </c>
      <c r="E210" s="83">
        <f t="shared" si="19"/>
        <v>542</v>
      </c>
      <c r="F210" s="91">
        <f t="shared" si="20"/>
        <v>0.51180358829084038</v>
      </c>
      <c r="G210" s="83">
        <f t="shared" si="21"/>
        <v>1322</v>
      </c>
      <c r="H210" s="69">
        <f t="shared" si="22"/>
        <v>1.2483474976392823</v>
      </c>
      <c r="I210" s="74">
        <f t="shared" si="23"/>
        <v>780</v>
      </c>
      <c r="J210" s="105">
        <f t="shared" si="24"/>
        <v>0.48719550281074331</v>
      </c>
    </row>
    <row r="211" spans="1:10" x14ac:dyDescent="0.25">
      <c r="A211" s="90" t="s">
        <v>237</v>
      </c>
      <c r="B211" s="83">
        <v>26</v>
      </c>
      <c r="C211" s="83">
        <v>219</v>
      </c>
      <c r="D211" s="110">
        <v>1567</v>
      </c>
      <c r="E211" s="83">
        <f t="shared" si="19"/>
        <v>193</v>
      </c>
      <c r="F211" s="91">
        <f t="shared" si="20"/>
        <v>7.4230769230769234</v>
      </c>
      <c r="G211" s="83">
        <f t="shared" si="21"/>
        <v>1541</v>
      </c>
      <c r="H211" s="69">
        <f t="shared" si="22"/>
        <v>59.269230769230766</v>
      </c>
      <c r="I211" s="74">
        <f t="shared" si="23"/>
        <v>1348</v>
      </c>
      <c r="J211" s="105">
        <f t="shared" si="24"/>
        <v>6.1552511415525117</v>
      </c>
    </row>
    <row r="212" spans="1:10" x14ac:dyDescent="0.25">
      <c r="A212" s="90" t="s">
        <v>231</v>
      </c>
      <c r="B212" s="83">
        <v>945</v>
      </c>
      <c r="C212" s="83">
        <v>1839</v>
      </c>
      <c r="D212" s="110">
        <v>3513</v>
      </c>
      <c r="E212" s="83">
        <f t="shared" ref="E212:E294" si="25">AVERAGE(C212-B212)</f>
        <v>894</v>
      </c>
      <c r="F212" s="91">
        <f t="shared" si="18"/>
        <v>0.946031746031746</v>
      </c>
      <c r="G212" s="83">
        <f t="shared" ref="G212:G228" si="26">D212-B212</f>
        <v>2568</v>
      </c>
      <c r="H212" s="69">
        <f t="shared" ref="H212:H228" si="27">(D212-B212)/B212</f>
        <v>2.7174603174603176</v>
      </c>
      <c r="I212" s="74">
        <f t="shared" ref="I212:I294" si="28">D212-C212</f>
        <v>1674</v>
      </c>
      <c r="J212" s="105">
        <f t="shared" ref="J212:J228" si="29">(D212-C212)/C212</f>
        <v>0.91027732463295274</v>
      </c>
    </row>
    <row r="213" spans="1:10" x14ac:dyDescent="0.25">
      <c r="A213" s="90" t="s">
        <v>232</v>
      </c>
      <c r="B213" s="83">
        <v>64</v>
      </c>
      <c r="C213" s="83">
        <v>125</v>
      </c>
      <c r="D213" s="110">
        <v>201</v>
      </c>
      <c r="E213" s="83">
        <f t="shared" si="25"/>
        <v>61</v>
      </c>
      <c r="F213" s="91">
        <f t="shared" ref="F213:F228" si="30">(C213-B213)/B213</f>
        <v>0.953125</v>
      </c>
      <c r="G213" s="83">
        <f t="shared" si="26"/>
        <v>137</v>
      </c>
      <c r="H213" s="69">
        <f t="shared" si="27"/>
        <v>2.140625</v>
      </c>
      <c r="I213" s="74">
        <f t="shared" si="28"/>
        <v>76</v>
      </c>
      <c r="J213" s="105">
        <f t="shared" si="29"/>
        <v>0.60799999999999998</v>
      </c>
    </row>
    <row r="214" spans="1:10" x14ac:dyDescent="0.25">
      <c r="A214" s="90" t="s">
        <v>233</v>
      </c>
      <c r="B214" s="83">
        <v>690</v>
      </c>
      <c r="C214" s="83">
        <v>906</v>
      </c>
      <c r="D214" s="110">
        <v>1488</v>
      </c>
      <c r="E214" s="83">
        <f t="shared" si="25"/>
        <v>216</v>
      </c>
      <c r="F214" s="91">
        <f t="shared" si="30"/>
        <v>0.31304347826086959</v>
      </c>
      <c r="G214" s="83">
        <f t="shared" si="26"/>
        <v>798</v>
      </c>
      <c r="H214" s="69">
        <f t="shared" si="27"/>
        <v>1.1565217391304348</v>
      </c>
      <c r="I214" s="74">
        <f t="shared" si="28"/>
        <v>582</v>
      </c>
      <c r="J214" s="105">
        <f t="shared" si="29"/>
        <v>0.64238410596026485</v>
      </c>
    </row>
    <row r="215" spans="1:10" x14ac:dyDescent="0.25">
      <c r="A215" s="90" t="s">
        <v>234</v>
      </c>
      <c r="B215" s="83">
        <v>121</v>
      </c>
      <c r="C215" s="83">
        <v>274</v>
      </c>
      <c r="D215" s="110">
        <v>520</v>
      </c>
      <c r="E215" s="83">
        <f t="shared" si="25"/>
        <v>153</v>
      </c>
      <c r="F215" s="91">
        <f t="shared" si="30"/>
        <v>1.2644628099173554</v>
      </c>
      <c r="G215" s="83">
        <f t="shared" si="26"/>
        <v>399</v>
      </c>
      <c r="H215" s="69">
        <f t="shared" si="27"/>
        <v>3.2975206611570247</v>
      </c>
      <c r="I215" s="74">
        <f t="shared" si="28"/>
        <v>246</v>
      </c>
      <c r="J215" s="105">
        <f t="shared" si="29"/>
        <v>0.8978102189781022</v>
      </c>
    </row>
    <row r="216" spans="1:10" x14ac:dyDescent="0.25">
      <c r="A216" s="90" t="s">
        <v>235</v>
      </c>
      <c r="B216" s="83">
        <v>633</v>
      </c>
      <c r="C216" s="83">
        <v>764</v>
      </c>
      <c r="D216" s="110">
        <v>1443</v>
      </c>
      <c r="E216" s="83">
        <f t="shared" si="25"/>
        <v>131</v>
      </c>
      <c r="F216" s="91">
        <f t="shared" si="30"/>
        <v>0.20695102685624012</v>
      </c>
      <c r="G216" s="83">
        <f t="shared" si="26"/>
        <v>810</v>
      </c>
      <c r="H216" s="69">
        <f t="shared" si="27"/>
        <v>1.2796208530805686</v>
      </c>
      <c r="I216" s="74">
        <f t="shared" si="28"/>
        <v>679</v>
      </c>
      <c r="J216" s="105">
        <f t="shared" si="29"/>
        <v>0.88874345549738221</v>
      </c>
    </row>
    <row r="217" spans="1:10" x14ac:dyDescent="0.25">
      <c r="A217" s="90" t="s">
        <v>297</v>
      </c>
      <c r="B217" s="83">
        <v>329</v>
      </c>
      <c r="C217" s="83">
        <v>608</v>
      </c>
      <c r="D217" s="110">
        <v>921</v>
      </c>
      <c r="E217" s="83">
        <f t="shared" si="25"/>
        <v>279</v>
      </c>
      <c r="F217" s="91">
        <f t="shared" si="30"/>
        <v>0.84802431610942253</v>
      </c>
      <c r="G217" s="83">
        <f t="shared" si="26"/>
        <v>592</v>
      </c>
      <c r="H217" s="69">
        <f t="shared" si="27"/>
        <v>1.7993920972644377</v>
      </c>
      <c r="I217" s="74">
        <f t="shared" si="28"/>
        <v>313</v>
      </c>
      <c r="J217" s="105">
        <f t="shared" si="29"/>
        <v>0.51480263157894735</v>
      </c>
    </row>
    <row r="218" spans="1:10" x14ac:dyDescent="0.25">
      <c r="A218" s="90" t="s">
        <v>381</v>
      </c>
      <c r="B218" s="83"/>
      <c r="C218" s="83"/>
      <c r="D218" s="110">
        <v>6</v>
      </c>
      <c r="E218" s="83"/>
      <c r="F218" s="91"/>
      <c r="G218" s="83">
        <f t="shared" si="26"/>
        <v>6</v>
      </c>
      <c r="H218" s="69"/>
      <c r="I218" s="74">
        <f t="shared" si="28"/>
        <v>6</v>
      </c>
      <c r="J218" s="105"/>
    </row>
    <row r="219" spans="1:10" x14ac:dyDescent="0.25">
      <c r="A219" s="90" t="s">
        <v>239</v>
      </c>
      <c r="B219" s="83">
        <v>33</v>
      </c>
      <c r="C219" s="83">
        <v>19</v>
      </c>
      <c r="D219" s="110">
        <v>34</v>
      </c>
      <c r="E219" s="83">
        <f>AVERAGE(C219-B219)</f>
        <v>-14</v>
      </c>
      <c r="F219" s="91">
        <f>(C219-B219)/B219</f>
        <v>-0.42424242424242425</v>
      </c>
      <c r="G219" s="83">
        <f>D219-B219</f>
        <v>1</v>
      </c>
      <c r="H219" s="69">
        <f>(D219-B219)/B219</f>
        <v>3.0303030303030304E-2</v>
      </c>
      <c r="I219" s="74">
        <f>D219-C219</f>
        <v>15</v>
      </c>
      <c r="J219" s="105">
        <f>(D219-C219)/C219</f>
        <v>0.78947368421052633</v>
      </c>
    </row>
    <row r="220" spans="1:10" x14ac:dyDescent="0.25">
      <c r="A220" s="90" t="s">
        <v>238</v>
      </c>
      <c r="B220" s="83">
        <v>26</v>
      </c>
      <c r="C220" s="83">
        <v>68</v>
      </c>
      <c r="D220" s="110">
        <v>68</v>
      </c>
      <c r="E220" s="83">
        <f t="shared" si="25"/>
        <v>42</v>
      </c>
      <c r="F220" s="91">
        <f t="shared" si="30"/>
        <v>1.6153846153846154</v>
      </c>
      <c r="G220" s="83">
        <f t="shared" si="26"/>
        <v>42</v>
      </c>
      <c r="H220" s="69">
        <f t="shared" si="27"/>
        <v>1.6153846153846154</v>
      </c>
      <c r="I220" s="74">
        <f t="shared" si="28"/>
        <v>0</v>
      </c>
      <c r="J220" s="105">
        <f t="shared" si="29"/>
        <v>0</v>
      </c>
    </row>
    <row r="221" spans="1:10" x14ac:dyDescent="0.25">
      <c r="A221" s="90" t="s">
        <v>382</v>
      </c>
      <c r="B221" s="83"/>
      <c r="C221" s="83"/>
      <c r="D221" s="110">
        <v>2</v>
      </c>
      <c r="E221" s="83"/>
      <c r="F221" s="91"/>
      <c r="G221" s="83">
        <f t="shared" si="26"/>
        <v>2</v>
      </c>
      <c r="H221" s="69"/>
      <c r="I221" s="74">
        <f t="shared" si="28"/>
        <v>2</v>
      </c>
      <c r="J221" s="105"/>
    </row>
    <row r="222" spans="1:10" x14ac:dyDescent="0.25">
      <c r="A222" s="90" t="s">
        <v>240</v>
      </c>
      <c r="B222" s="83">
        <v>586</v>
      </c>
      <c r="C222" s="83">
        <v>793</v>
      </c>
      <c r="D222" s="110">
        <v>1220</v>
      </c>
      <c r="E222" s="83">
        <f t="shared" si="25"/>
        <v>207</v>
      </c>
      <c r="F222" s="91">
        <f t="shared" si="30"/>
        <v>0.35324232081911261</v>
      </c>
      <c r="G222" s="83">
        <f t="shared" si="26"/>
        <v>634</v>
      </c>
      <c r="H222" s="69">
        <f t="shared" si="27"/>
        <v>1.0819112627986349</v>
      </c>
      <c r="I222" s="74">
        <f t="shared" si="28"/>
        <v>427</v>
      </c>
      <c r="J222" s="105">
        <f t="shared" si="29"/>
        <v>0.53846153846153844</v>
      </c>
    </row>
    <row r="223" spans="1:10" x14ac:dyDescent="0.25">
      <c r="A223" s="90" t="s">
        <v>241</v>
      </c>
      <c r="B223" s="83">
        <v>211</v>
      </c>
      <c r="C223" s="83">
        <v>356</v>
      </c>
      <c r="D223" s="110">
        <v>564</v>
      </c>
      <c r="E223" s="83">
        <f t="shared" si="25"/>
        <v>145</v>
      </c>
      <c r="F223" s="91">
        <f t="shared" si="30"/>
        <v>0.6872037914691943</v>
      </c>
      <c r="G223" s="83">
        <f t="shared" si="26"/>
        <v>353</v>
      </c>
      <c r="H223" s="69">
        <f t="shared" si="27"/>
        <v>1.6729857819905214</v>
      </c>
      <c r="I223" s="74">
        <f t="shared" si="28"/>
        <v>208</v>
      </c>
      <c r="J223" s="105">
        <f t="shared" si="29"/>
        <v>0.5842696629213483</v>
      </c>
    </row>
    <row r="224" spans="1:10" x14ac:dyDescent="0.25">
      <c r="A224" s="90" t="s">
        <v>242</v>
      </c>
      <c r="B224" s="83">
        <v>183</v>
      </c>
      <c r="C224" s="83">
        <v>262</v>
      </c>
      <c r="D224" s="110">
        <v>298</v>
      </c>
      <c r="E224" s="83">
        <f t="shared" si="25"/>
        <v>79</v>
      </c>
      <c r="F224" s="91">
        <f t="shared" si="30"/>
        <v>0.43169398907103823</v>
      </c>
      <c r="G224" s="83">
        <f t="shared" si="26"/>
        <v>115</v>
      </c>
      <c r="H224" s="69">
        <f t="shared" si="27"/>
        <v>0.62841530054644812</v>
      </c>
      <c r="I224" s="74">
        <f t="shared" si="28"/>
        <v>36</v>
      </c>
      <c r="J224" s="105">
        <f t="shared" si="29"/>
        <v>0.13740458015267176</v>
      </c>
    </row>
    <row r="225" spans="1:10" x14ac:dyDescent="0.25">
      <c r="A225" s="90" t="s">
        <v>302</v>
      </c>
      <c r="B225" s="83">
        <v>2</v>
      </c>
      <c r="C225" s="83">
        <v>7</v>
      </c>
      <c r="D225" s="110"/>
      <c r="E225" s="83">
        <f t="shared" si="25"/>
        <v>5</v>
      </c>
      <c r="F225" s="91">
        <f t="shared" si="30"/>
        <v>2.5</v>
      </c>
      <c r="G225" s="83">
        <f t="shared" si="26"/>
        <v>-2</v>
      </c>
      <c r="H225" s="69">
        <f t="shared" si="27"/>
        <v>-1</v>
      </c>
      <c r="I225" s="74">
        <f t="shared" si="28"/>
        <v>-7</v>
      </c>
      <c r="J225" s="105">
        <f t="shared" si="29"/>
        <v>-1</v>
      </c>
    </row>
    <row r="226" spans="1:10" x14ac:dyDescent="0.25">
      <c r="A226" s="90" t="s">
        <v>243</v>
      </c>
      <c r="B226" s="83">
        <v>233</v>
      </c>
      <c r="C226" s="83">
        <v>416</v>
      </c>
      <c r="D226" s="110">
        <v>640</v>
      </c>
      <c r="E226" s="83">
        <f t="shared" si="25"/>
        <v>183</v>
      </c>
      <c r="F226" s="91">
        <f t="shared" si="30"/>
        <v>0.78540772532188841</v>
      </c>
      <c r="G226" s="83">
        <f t="shared" si="26"/>
        <v>407</v>
      </c>
      <c r="H226" s="69">
        <f t="shared" si="27"/>
        <v>1.7467811158798283</v>
      </c>
      <c r="I226" s="74">
        <f t="shared" si="28"/>
        <v>224</v>
      </c>
      <c r="J226" s="105">
        <f t="shared" si="29"/>
        <v>0.53846153846153844</v>
      </c>
    </row>
    <row r="227" spans="1:10" x14ac:dyDescent="0.25">
      <c r="A227" s="90" t="s">
        <v>244</v>
      </c>
      <c r="B227" s="83">
        <v>250</v>
      </c>
      <c r="C227" s="83">
        <v>358</v>
      </c>
      <c r="D227" s="110">
        <v>527</v>
      </c>
      <c r="E227" s="83">
        <f t="shared" si="25"/>
        <v>108</v>
      </c>
      <c r="F227" s="91">
        <f t="shared" si="30"/>
        <v>0.432</v>
      </c>
      <c r="G227" s="83">
        <f t="shared" si="26"/>
        <v>277</v>
      </c>
      <c r="H227" s="69">
        <f t="shared" si="27"/>
        <v>1.1080000000000001</v>
      </c>
      <c r="I227" s="74">
        <f t="shared" si="28"/>
        <v>169</v>
      </c>
      <c r="J227" s="105">
        <f t="shared" si="29"/>
        <v>0.47206703910614523</v>
      </c>
    </row>
    <row r="228" spans="1:10" x14ac:dyDescent="0.25">
      <c r="A228" s="90" t="s">
        <v>245</v>
      </c>
      <c r="B228" s="83">
        <v>99</v>
      </c>
      <c r="C228" s="83">
        <v>215</v>
      </c>
      <c r="D228" s="110">
        <v>359</v>
      </c>
      <c r="E228" s="83">
        <f t="shared" si="25"/>
        <v>116</v>
      </c>
      <c r="F228" s="91">
        <f t="shared" si="30"/>
        <v>1.1717171717171717</v>
      </c>
      <c r="G228" s="83">
        <f t="shared" si="26"/>
        <v>260</v>
      </c>
      <c r="H228" s="69">
        <f t="shared" si="27"/>
        <v>2.6262626262626263</v>
      </c>
      <c r="I228" s="74">
        <f t="shared" si="28"/>
        <v>144</v>
      </c>
      <c r="J228" s="105">
        <f t="shared" si="29"/>
        <v>0.66976744186046511</v>
      </c>
    </row>
    <row r="229" spans="1:10" x14ac:dyDescent="0.25">
      <c r="A229" s="223" t="s">
        <v>246</v>
      </c>
      <c r="B229" s="95">
        <f>SUM(B2:B228)</f>
        <v>61722</v>
      </c>
      <c r="C229" s="95">
        <f>SUM(C2:C228)</f>
        <v>94603</v>
      </c>
      <c r="D229" s="111">
        <f>SUM(D2:D228)</f>
        <v>143933</v>
      </c>
      <c r="E229" s="95">
        <f t="shared" si="25"/>
        <v>32881</v>
      </c>
      <c r="F229" s="96">
        <f>(C229-B229)/B229</f>
        <v>0.53272739055766183</v>
      </c>
      <c r="G229" s="95">
        <f>D229-B229</f>
        <v>82211</v>
      </c>
      <c r="H229" s="97">
        <f>(D229-B229)/B229</f>
        <v>1.3319561906613526</v>
      </c>
      <c r="I229" s="98">
        <f>D229-C229</f>
        <v>49330</v>
      </c>
      <c r="J229" s="222">
        <f>(D229-C229)/C229</f>
        <v>0.52144223756117669</v>
      </c>
    </row>
    <row r="230" spans="1:10" x14ac:dyDescent="0.25">
      <c r="A230" s="90"/>
      <c r="B230" s="83"/>
      <c r="C230" s="83"/>
      <c r="D230" s="110"/>
      <c r="E230" s="83"/>
      <c r="F230" s="83"/>
      <c r="G230" s="83"/>
      <c r="H230" s="69"/>
      <c r="I230" s="74"/>
      <c r="J230" s="107"/>
    </row>
    <row r="231" spans="1:10" x14ac:dyDescent="0.25">
      <c r="A231" s="38" t="s">
        <v>247</v>
      </c>
      <c r="B231" s="61">
        <v>3091</v>
      </c>
      <c r="C231" s="61">
        <v>5965</v>
      </c>
      <c r="D231" s="61">
        <v>11700</v>
      </c>
      <c r="E231" s="61">
        <f t="shared" si="25"/>
        <v>2874</v>
      </c>
      <c r="F231" s="62">
        <f t="shared" ref="F231" si="31">(C231-B231)/B231</f>
        <v>0.92979618246522167</v>
      </c>
      <c r="G231" s="63">
        <f t="shared" ref="G231" si="32">D231-B231</f>
        <v>8609</v>
      </c>
      <c r="H231" s="64">
        <f t="shared" ref="H231" si="33">(D231-B231)/B231</f>
        <v>2.7851827887415075</v>
      </c>
      <c r="I231" s="65">
        <f t="shared" si="28"/>
        <v>5735</v>
      </c>
      <c r="J231" s="105">
        <f t="shared" ref="J231" si="34">(D231-C231)/C231</f>
        <v>0.96144174350377198</v>
      </c>
    </row>
    <row r="232" spans="1:10" x14ac:dyDescent="0.25">
      <c r="A232" s="39" t="s">
        <v>248</v>
      </c>
      <c r="B232" s="62">
        <v>0.11</v>
      </c>
      <c r="C232" s="66">
        <v>0.25</v>
      </c>
      <c r="D232" s="113">
        <v>0.39</v>
      </c>
      <c r="E232" s="67"/>
      <c r="F232" s="67"/>
      <c r="G232" s="68"/>
      <c r="H232" s="69"/>
      <c r="I232" s="70"/>
      <c r="J232" s="117"/>
    </row>
    <row r="233" spans="1:10" x14ac:dyDescent="0.25">
      <c r="A233" s="28"/>
      <c r="B233" s="71"/>
      <c r="C233" s="72"/>
      <c r="D233" s="72"/>
      <c r="E233" s="72"/>
      <c r="F233" s="72"/>
      <c r="G233" s="73"/>
      <c r="H233" s="69"/>
      <c r="I233" s="74"/>
      <c r="J233" s="94"/>
    </row>
    <row r="234" spans="1:10" x14ac:dyDescent="0.25">
      <c r="A234" s="28"/>
      <c r="B234" s="71"/>
      <c r="C234" s="72"/>
      <c r="D234" s="72"/>
      <c r="E234" s="72"/>
      <c r="F234" s="72"/>
      <c r="G234" s="73"/>
      <c r="H234" s="69"/>
      <c r="I234" s="74"/>
      <c r="J234" s="94"/>
    </row>
    <row r="235" spans="1:10" x14ac:dyDescent="0.25">
      <c r="A235" s="41" t="s">
        <v>368</v>
      </c>
      <c r="B235" s="75"/>
      <c r="C235" s="42"/>
      <c r="D235" s="42"/>
      <c r="E235" s="76"/>
      <c r="F235" s="84"/>
      <c r="G235" s="85"/>
      <c r="H235" s="86"/>
      <c r="I235" s="87"/>
      <c r="J235" s="105"/>
    </row>
    <row r="236" spans="1:10" x14ac:dyDescent="0.25">
      <c r="A236" s="42" t="s">
        <v>262</v>
      </c>
      <c r="B236" s="76">
        <v>334</v>
      </c>
      <c r="C236" s="42">
        <v>328</v>
      </c>
      <c r="D236" s="42">
        <v>242</v>
      </c>
      <c r="E236" s="76">
        <f t="shared" si="25"/>
        <v>-6</v>
      </c>
      <c r="F236" s="84">
        <f t="shared" ref="F236:F302" si="35">(C236-B236)/B236</f>
        <v>-1.7964071856287425E-2</v>
      </c>
      <c r="G236" s="85">
        <f t="shared" ref="G236:G302" si="36">D236-B236</f>
        <v>-92</v>
      </c>
      <c r="H236" s="86">
        <f t="shared" ref="H236:H302" si="37">(D236-B236)/B236</f>
        <v>-0.27544910179640719</v>
      </c>
      <c r="I236" s="87">
        <f t="shared" si="28"/>
        <v>-86</v>
      </c>
      <c r="J236" s="105">
        <f t="shared" ref="J236:J242" si="38">(D236-C236)/C236</f>
        <v>-0.26219512195121952</v>
      </c>
    </row>
    <row r="237" spans="1:10" x14ac:dyDescent="0.25">
      <c r="A237" s="42" t="s">
        <v>249</v>
      </c>
      <c r="B237" s="76">
        <v>139</v>
      </c>
      <c r="C237" s="42">
        <v>89</v>
      </c>
      <c r="D237" s="42">
        <v>131</v>
      </c>
      <c r="E237" s="76">
        <f t="shared" si="25"/>
        <v>-50</v>
      </c>
      <c r="F237" s="84">
        <f t="shared" si="35"/>
        <v>-0.35971223021582732</v>
      </c>
      <c r="G237" s="85">
        <f t="shared" si="36"/>
        <v>-8</v>
      </c>
      <c r="H237" s="86">
        <f t="shared" si="37"/>
        <v>-5.7553956834532377E-2</v>
      </c>
      <c r="I237" s="87">
        <f t="shared" si="28"/>
        <v>42</v>
      </c>
      <c r="J237" s="105">
        <f t="shared" si="38"/>
        <v>0.47191011235955055</v>
      </c>
    </row>
    <row r="238" spans="1:10" x14ac:dyDescent="0.25">
      <c r="A238" s="42" t="s">
        <v>263</v>
      </c>
      <c r="B238" s="76">
        <v>4</v>
      </c>
      <c r="C238" s="42">
        <v>21</v>
      </c>
      <c r="D238" s="42">
        <v>16</v>
      </c>
      <c r="E238" s="76">
        <f t="shared" si="25"/>
        <v>17</v>
      </c>
      <c r="F238" s="84"/>
      <c r="G238" s="85">
        <f t="shared" si="36"/>
        <v>12</v>
      </c>
      <c r="H238" s="86"/>
      <c r="I238" s="87">
        <f t="shared" si="28"/>
        <v>-5</v>
      </c>
      <c r="J238" s="105">
        <f t="shared" si="38"/>
        <v>-0.23809523809523808</v>
      </c>
    </row>
    <row r="239" spans="1:10" x14ac:dyDescent="0.25">
      <c r="A239" s="42" t="s">
        <v>250</v>
      </c>
      <c r="B239" s="76">
        <v>7</v>
      </c>
      <c r="C239" s="42">
        <v>3</v>
      </c>
      <c r="D239" s="42">
        <v>7</v>
      </c>
      <c r="E239" s="76">
        <f t="shared" si="25"/>
        <v>-4</v>
      </c>
      <c r="F239" s="84">
        <f t="shared" si="35"/>
        <v>-0.5714285714285714</v>
      </c>
      <c r="G239" s="85">
        <f t="shared" si="36"/>
        <v>0</v>
      </c>
      <c r="H239" s="86">
        <f t="shared" si="37"/>
        <v>0</v>
      </c>
      <c r="I239" s="87">
        <f t="shared" si="28"/>
        <v>4</v>
      </c>
      <c r="J239" s="105">
        <f t="shared" si="38"/>
        <v>1.3333333333333333</v>
      </c>
    </row>
    <row r="240" spans="1:10" x14ac:dyDescent="0.25">
      <c r="A240" s="42" t="s">
        <v>264</v>
      </c>
      <c r="B240" s="76">
        <v>18</v>
      </c>
      <c r="C240" s="42">
        <v>7</v>
      </c>
      <c r="D240" s="42">
        <v>16</v>
      </c>
      <c r="E240" s="76">
        <f t="shared" si="25"/>
        <v>-11</v>
      </c>
      <c r="F240" s="84">
        <f t="shared" si="35"/>
        <v>-0.61111111111111116</v>
      </c>
      <c r="G240" s="85">
        <f t="shared" si="36"/>
        <v>-2</v>
      </c>
      <c r="H240" s="86">
        <f t="shared" si="37"/>
        <v>-0.1111111111111111</v>
      </c>
      <c r="I240" s="87">
        <f t="shared" si="28"/>
        <v>9</v>
      </c>
      <c r="J240" s="105">
        <f t="shared" si="38"/>
        <v>1.2857142857142858</v>
      </c>
    </row>
    <row r="241" spans="1:10" x14ac:dyDescent="0.25">
      <c r="A241" s="42" t="s">
        <v>251</v>
      </c>
      <c r="B241" s="76">
        <v>16</v>
      </c>
      <c r="C241" s="42">
        <v>4</v>
      </c>
      <c r="D241" s="42">
        <v>9</v>
      </c>
      <c r="E241" s="76">
        <f t="shared" si="25"/>
        <v>-12</v>
      </c>
      <c r="F241" s="84">
        <f t="shared" si="35"/>
        <v>-0.75</v>
      </c>
      <c r="G241" s="85">
        <f t="shared" si="36"/>
        <v>-7</v>
      </c>
      <c r="H241" s="86">
        <f t="shared" si="37"/>
        <v>-0.4375</v>
      </c>
      <c r="I241" s="87">
        <f t="shared" si="28"/>
        <v>5</v>
      </c>
      <c r="J241" s="105">
        <f t="shared" si="38"/>
        <v>1.25</v>
      </c>
    </row>
    <row r="242" spans="1:10" x14ac:dyDescent="0.25">
      <c r="A242" s="41" t="s">
        <v>252</v>
      </c>
      <c r="B242" s="75">
        <f>SUM(B236:B241)</f>
        <v>518</v>
      </c>
      <c r="C242" s="41">
        <f>SUM(C236:C241)</f>
        <v>452</v>
      </c>
      <c r="D242" s="41">
        <v>431</v>
      </c>
      <c r="E242" s="75">
        <f t="shared" si="25"/>
        <v>-66</v>
      </c>
      <c r="F242" s="201">
        <f t="shared" si="35"/>
        <v>-0.12741312741312741</v>
      </c>
      <c r="G242" s="202">
        <f t="shared" si="36"/>
        <v>-87</v>
      </c>
      <c r="H242" s="203">
        <f t="shared" si="37"/>
        <v>-0.16795366795366795</v>
      </c>
      <c r="I242" s="204">
        <f t="shared" si="28"/>
        <v>-21</v>
      </c>
      <c r="J242" s="106">
        <f t="shared" si="38"/>
        <v>-4.6460176991150445E-2</v>
      </c>
    </row>
    <row r="243" spans="1:10" x14ac:dyDescent="0.25">
      <c r="A243" s="41" t="s">
        <v>369</v>
      </c>
      <c r="B243" s="75"/>
      <c r="C243" s="42"/>
      <c r="D243" s="42"/>
      <c r="E243" s="76"/>
      <c r="F243" s="84"/>
      <c r="G243" s="85"/>
      <c r="H243" s="86"/>
      <c r="I243" s="87"/>
      <c r="J243" s="105"/>
    </row>
    <row r="244" spans="1:10" x14ac:dyDescent="0.25">
      <c r="A244" s="42" t="s">
        <v>262</v>
      </c>
      <c r="B244" s="76">
        <v>271</v>
      </c>
      <c r="C244" s="42">
        <v>327</v>
      </c>
      <c r="D244" s="42">
        <v>554</v>
      </c>
      <c r="E244" s="76">
        <f t="shared" si="25"/>
        <v>56</v>
      </c>
      <c r="F244" s="84">
        <f t="shared" si="35"/>
        <v>0.20664206642066421</v>
      </c>
      <c r="G244" s="85">
        <f t="shared" si="36"/>
        <v>283</v>
      </c>
      <c r="H244" s="86">
        <f t="shared" si="37"/>
        <v>1.0442804428044281</v>
      </c>
      <c r="I244" s="87">
        <f t="shared" si="28"/>
        <v>227</v>
      </c>
      <c r="J244" s="105">
        <f t="shared" ref="J244:J250" si="39">(D244-C244)/C244</f>
        <v>0.6941896024464832</v>
      </c>
    </row>
    <row r="245" spans="1:10" x14ac:dyDescent="0.25">
      <c r="A245" s="42" t="s">
        <v>249</v>
      </c>
      <c r="B245" s="76">
        <v>827</v>
      </c>
      <c r="C245" s="42">
        <v>715</v>
      </c>
      <c r="D245" s="42">
        <v>425</v>
      </c>
      <c r="E245" s="76">
        <f t="shared" si="25"/>
        <v>-112</v>
      </c>
      <c r="F245" s="84">
        <f t="shared" si="35"/>
        <v>-0.13542926239419589</v>
      </c>
      <c r="G245" s="85">
        <f t="shared" si="36"/>
        <v>-402</v>
      </c>
      <c r="H245" s="86">
        <f t="shared" si="37"/>
        <v>-0.48609431680773879</v>
      </c>
      <c r="I245" s="87">
        <f t="shared" si="28"/>
        <v>-290</v>
      </c>
      <c r="J245" s="105">
        <f t="shared" si="39"/>
        <v>-0.40559440559440557</v>
      </c>
    </row>
    <row r="246" spans="1:10" x14ac:dyDescent="0.25">
      <c r="A246" s="42" t="s">
        <v>263</v>
      </c>
      <c r="B246" s="76">
        <v>8</v>
      </c>
      <c r="C246" s="42">
        <v>29</v>
      </c>
      <c r="D246" s="42">
        <v>49</v>
      </c>
      <c r="E246" s="76">
        <f t="shared" si="25"/>
        <v>21</v>
      </c>
      <c r="F246" s="84">
        <f t="shared" si="35"/>
        <v>2.625</v>
      </c>
      <c r="G246" s="85">
        <f t="shared" si="36"/>
        <v>41</v>
      </c>
      <c r="H246" s="86">
        <f t="shared" si="37"/>
        <v>5.125</v>
      </c>
      <c r="I246" s="87">
        <f t="shared" si="28"/>
        <v>20</v>
      </c>
      <c r="J246" s="105">
        <f t="shared" si="39"/>
        <v>0.68965517241379315</v>
      </c>
    </row>
    <row r="247" spans="1:10" x14ac:dyDescent="0.25">
      <c r="A247" s="42" t="s">
        <v>250</v>
      </c>
      <c r="B247" s="76">
        <v>18</v>
      </c>
      <c r="C247" s="42">
        <v>8</v>
      </c>
      <c r="D247" s="42">
        <v>15</v>
      </c>
      <c r="E247" s="76">
        <f t="shared" si="25"/>
        <v>-10</v>
      </c>
      <c r="F247" s="84">
        <f t="shared" si="35"/>
        <v>-0.55555555555555558</v>
      </c>
      <c r="G247" s="85">
        <f t="shared" si="36"/>
        <v>-3</v>
      </c>
      <c r="H247" s="86">
        <f t="shared" si="37"/>
        <v>-0.16666666666666666</v>
      </c>
      <c r="I247" s="87">
        <f t="shared" si="28"/>
        <v>7</v>
      </c>
      <c r="J247" s="105">
        <f t="shared" si="39"/>
        <v>0.875</v>
      </c>
    </row>
    <row r="248" spans="1:10" x14ac:dyDescent="0.25">
      <c r="A248" s="42" t="s">
        <v>264</v>
      </c>
      <c r="B248" s="76">
        <v>23</v>
      </c>
      <c r="C248" s="42">
        <v>22</v>
      </c>
      <c r="D248" s="42">
        <v>43</v>
      </c>
      <c r="E248" s="76">
        <f t="shared" si="25"/>
        <v>-1</v>
      </c>
      <c r="F248" s="84">
        <f t="shared" si="35"/>
        <v>-4.3478260869565216E-2</v>
      </c>
      <c r="G248" s="85">
        <f t="shared" si="36"/>
        <v>20</v>
      </c>
      <c r="H248" s="86">
        <f t="shared" si="37"/>
        <v>0.86956521739130432</v>
      </c>
      <c r="I248" s="87">
        <f t="shared" si="28"/>
        <v>21</v>
      </c>
      <c r="J248" s="105">
        <f t="shared" si="39"/>
        <v>0.95454545454545459</v>
      </c>
    </row>
    <row r="249" spans="1:10" x14ac:dyDescent="0.25">
      <c r="A249" s="42" t="s">
        <v>251</v>
      </c>
      <c r="B249" s="76">
        <v>53</v>
      </c>
      <c r="C249" s="42">
        <v>69</v>
      </c>
      <c r="D249" s="42">
        <v>75</v>
      </c>
      <c r="E249" s="76">
        <f t="shared" si="25"/>
        <v>16</v>
      </c>
      <c r="F249" s="84">
        <f t="shared" si="35"/>
        <v>0.30188679245283018</v>
      </c>
      <c r="G249" s="85">
        <f t="shared" si="36"/>
        <v>22</v>
      </c>
      <c r="H249" s="86">
        <f t="shared" si="37"/>
        <v>0.41509433962264153</v>
      </c>
      <c r="I249" s="87">
        <f t="shared" si="28"/>
        <v>6</v>
      </c>
      <c r="J249" s="105">
        <f t="shared" si="39"/>
        <v>8.6956521739130432E-2</v>
      </c>
    </row>
    <row r="250" spans="1:10" x14ac:dyDescent="0.25">
      <c r="A250" s="41" t="s">
        <v>252</v>
      </c>
      <c r="B250" s="75">
        <f>SUM(B244:B249)</f>
        <v>1200</v>
      </c>
      <c r="C250" s="41">
        <f>SUM(C244:C249)</f>
        <v>1170</v>
      </c>
      <c r="D250" s="41">
        <v>1161</v>
      </c>
      <c r="E250" s="75">
        <f t="shared" si="25"/>
        <v>-30</v>
      </c>
      <c r="F250" s="201">
        <f t="shared" si="35"/>
        <v>-2.5000000000000001E-2</v>
      </c>
      <c r="G250" s="202">
        <f t="shared" si="36"/>
        <v>-39</v>
      </c>
      <c r="H250" s="203">
        <f t="shared" si="37"/>
        <v>-3.2500000000000001E-2</v>
      </c>
      <c r="I250" s="204">
        <f t="shared" si="28"/>
        <v>-9</v>
      </c>
      <c r="J250" s="106">
        <f t="shared" si="39"/>
        <v>-7.6923076923076927E-3</v>
      </c>
    </row>
    <row r="251" spans="1:10" x14ac:dyDescent="0.25">
      <c r="A251" s="28"/>
      <c r="B251" s="71"/>
      <c r="C251" s="72"/>
      <c r="D251" s="72"/>
      <c r="E251" s="72"/>
      <c r="F251" s="77"/>
      <c r="G251" s="73"/>
      <c r="H251" s="69"/>
      <c r="I251" s="74"/>
      <c r="J251" s="117"/>
    </row>
    <row r="252" spans="1:10" x14ac:dyDescent="0.25">
      <c r="A252" s="43" t="s">
        <v>253</v>
      </c>
      <c r="B252" s="78"/>
      <c r="C252" s="76"/>
      <c r="D252" s="76"/>
      <c r="E252" s="76"/>
      <c r="F252" s="84"/>
      <c r="G252" s="85"/>
      <c r="H252" s="86"/>
      <c r="I252" s="87"/>
      <c r="J252" s="105"/>
    </row>
    <row r="253" spans="1:10" x14ac:dyDescent="0.25">
      <c r="A253" s="44" t="s">
        <v>315</v>
      </c>
      <c r="B253" s="76">
        <v>5043</v>
      </c>
      <c r="C253" s="76">
        <v>5217</v>
      </c>
      <c r="D253" s="76">
        <v>8671</v>
      </c>
      <c r="E253" s="76">
        <f t="shared" si="25"/>
        <v>174</v>
      </c>
      <c r="F253" s="84">
        <f t="shared" si="35"/>
        <v>3.4503271861986914E-2</v>
      </c>
      <c r="G253" s="85">
        <f t="shared" si="36"/>
        <v>3628</v>
      </c>
      <c r="H253" s="86">
        <f t="shared" si="37"/>
        <v>0.71941304778901449</v>
      </c>
      <c r="I253" s="87">
        <f t="shared" si="28"/>
        <v>3454</v>
      </c>
      <c r="J253" s="105">
        <f>(D253-C253)/C253</f>
        <v>0.66206632164078971</v>
      </c>
    </row>
    <row r="254" spans="1:10" x14ac:dyDescent="0.25">
      <c r="A254" s="44" t="s">
        <v>316</v>
      </c>
      <c r="B254" s="76">
        <v>541</v>
      </c>
      <c r="C254" s="76">
        <v>575</v>
      </c>
      <c r="D254" s="76">
        <v>930</v>
      </c>
      <c r="E254" s="76">
        <f t="shared" si="25"/>
        <v>34</v>
      </c>
      <c r="F254" s="84">
        <f t="shared" si="35"/>
        <v>6.2846580406654348E-2</v>
      </c>
      <c r="G254" s="85">
        <f t="shared" si="36"/>
        <v>389</v>
      </c>
      <c r="H254" s="86">
        <f t="shared" si="37"/>
        <v>0.71903881700554528</v>
      </c>
      <c r="I254" s="87">
        <f t="shared" si="28"/>
        <v>355</v>
      </c>
      <c r="J254" s="105">
        <f>(D254-C254)/C254</f>
        <v>0.61739130434782608</v>
      </c>
    </row>
    <row r="255" spans="1:10" x14ac:dyDescent="0.25">
      <c r="A255" s="43" t="s">
        <v>252</v>
      </c>
      <c r="B255" s="75">
        <f>SUM(B253:B254)</f>
        <v>5584</v>
      </c>
      <c r="C255" s="75">
        <f>SUM(C253:C254)</f>
        <v>5792</v>
      </c>
      <c r="D255" s="75">
        <f>SUM(D253:D254)</f>
        <v>9601</v>
      </c>
      <c r="E255" s="75">
        <f>SUM(E253:E254)</f>
        <v>208</v>
      </c>
      <c r="F255" s="201">
        <f t="shared" si="35"/>
        <v>3.7249283667621778E-2</v>
      </c>
      <c r="G255" s="202">
        <f>SUM(G253:G254)</f>
        <v>4017</v>
      </c>
      <c r="H255" s="203">
        <f t="shared" si="37"/>
        <v>0.71937679083094552</v>
      </c>
      <c r="I255" s="204">
        <f>SUM(I253:I254)</f>
        <v>3809</v>
      </c>
      <c r="J255" s="106">
        <f>(D255-C255)/C255</f>
        <v>0.65763121546961323</v>
      </c>
    </row>
    <row r="256" spans="1:10" x14ac:dyDescent="0.25">
      <c r="A256" s="40"/>
      <c r="B256" s="72"/>
      <c r="C256" s="72"/>
      <c r="D256" s="72"/>
      <c r="E256" s="72"/>
      <c r="G256" s="77"/>
      <c r="H256" s="93"/>
      <c r="I256" s="94"/>
      <c r="J256" s="117"/>
    </row>
    <row r="257" spans="1:10" x14ac:dyDescent="0.25">
      <c r="A257" s="43" t="s">
        <v>323</v>
      </c>
      <c r="B257" s="79"/>
      <c r="C257" s="76"/>
      <c r="D257" s="76"/>
      <c r="E257" s="76"/>
      <c r="F257" s="84"/>
      <c r="G257" s="85"/>
      <c r="H257" s="86"/>
      <c r="I257" s="87"/>
      <c r="J257" s="105"/>
    </row>
    <row r="258" spans="1:10" x14ac:dyDescent="0.25">
      <c r="A258" s="44" t="s">
        <v>314</v>
      </c>
      <c r="B258" s="79"/>
      <c r="C258" s="76"/>
      <c r="D258" s="76">
        <v>32</v>
      </c>
      <c r="E258" s="76"/>
      <c r="F258" s="84"/>
      <c r="G258" s="85"/>
      <c r="H258" s="86"/>
      <c r="I258" s="87">
        <f t="shared" si="28"/>
        <v>32</v>
      </c>
      <c r="J258" s="105"/>
    </row>
    <row r="259" spans="1:10" x14ac:dyDescent="0.25">
      <c r="A259" s="44" t="s">
        <v>315</v>
      </c>
      <c r="B259" s="79"/>
      <c r="C259" s="76"/>
      <c r="D259" s="76">
        <v>384</v>
      </c>
      <c r="E259" s="76"/>
      <c r="F259" s="84"/>
      <c r="G259" s="85"/>
      <c r="H259" s="86"/>
      <c r="I259" s="87">
        <f t="shared" si="28"/>
        <v>384</v>
      </c>
      <c r="J259" s="105"/>
    </row>
    <row r="260" spans="1:10" x14ac:dyDescent="0.25">
      <c r="A260" s="44" t="s">
        <v>316</v>
      </c>
      <c r="B260" s="79"/>
      <c r="C260" s="76"/>
      <c r="D260" s="76">
        <v>111</v>
      </c>
      <c r="E260" s="76"/>
      <c r="F260" s="84"/>
      <c r="G260" s="85"/>
      <c r="H260" s="86"/>
      <c r="I260" s="87">
        <f t="shared" si="28"/>
        <v>111</v>
      </c>
      <c r="J260" s="105"/>
    </row>
    <row r="261" spans="1:10" x14ac:dyDescent="0.25">
      <c r="A261" s="43" t="s">
        <v>252</v>
      </c>
      <c r="B261" s="78"/>
      <c r="C261" s="75"/>
      <c r="D261" s="75">
        <f>SUM(D258:D260)</f>
        <v>527</v>
      </c>
      <c r="E261" s="75"/>
      <c r="F261" s="201"/>
      <c r="G261" s="202"/>
      <c r="H261" s="203"/>
      <c r="I261" s="204">
        <f>SUM(I258:I260)</f>
        <v>527</v>
      </c>
      <c r="J261" s="106"/>
    </row>
    <row r="262" spans="1:10" x14ac:dyDescent="0.25">
      <c r="A262" s="44"/>
      <c r="B262" s="79"/>
      <c r="C262" s="76"/>
      <c r="D262" s="76"/>
      <c r="E262" s="76"/>
      <c r="F262" s="84"/>
      <c r="G262" s="85"/>
      <c r="H262" s="86"/>
      <c r="I262" s="87"/>
      <c r="J262" s="105"/>
    </row>
    <row r="263" spans="1:10" x14ac:dyDescent="0.25">
      <c r="A263" s="43" t="s">
        <v>386</v>
      </c>
      <c r="B263" s="79"/>
      <c r="C263" s="76"/>
      <c r="D263" s="76"/>
      <c r="E263" s="76"/>
      <c r="F263" s="84"/>
      <c r="G263" s="85"/>
      <c r="H263" s="86"/>
      <c r="I263" s="87"/>
      <c r="J263" s="105"/>
    </row>
    <row r="264" spans="1:10" x14ac:dyDescent="0.25">
      <c r="A264" s="44" t="s">
        <v>314</v>
      </c>
      <c r="B264" s="79"/>
      <c r="C264" s="76"/>
      <c r="D264" s="76">
        <v>138</v>
      </c>
      <c r="E264" s="76"/>
      <c r="F264" s="84"/>
      <c r="G264" s="85"/>
      <c r="H264" s="86"/>
      <c r="I264" s="87">
        <f t="shared" si="28"/>
        <v>138</v>
      </c>
      <c r="J264" s="105"/>
    </row>
    <row r="265" spans="1:10" x14ac:dyDescent="0.25">
      <c r="A265" s="44" t="s">
        <v>315</v>
      </c>
      <c r="B265" s="79"/>
      <c r="C265" s="76"/>
      <c r="D265" s="76">
        <v>1284</v>
      </c>
      <c r="E265" s="76"/>
      <c r="F265" s="84"/>
      <c r="G265" s="85"/>
      <c r="H265" s="86"/>
      <c r="I265" s="87">
        <f t="shared" si="28"/>
        <v>1284</v>
      </c>
      <c r="J265" s="105"/>
    </row>
    <row r="266" spans="1:10" x14ac:dyDescent="0.25">
      <c r="A266" s="44" t="s">
        <v>316</v>
      </c>
      <c r="B266" s="79"/>
      <c r="C266" s="76"/>
      <c r="D266" s="76">
        <v>421</v>
      </c>
      <c r="E266" s="76"/>
      <c r="F266" s="84"/>
      <c r="G266" s="85"/>
      <c r="H266" s="86"/>
      <c r="I266" s="87">
        <f t="shared" si="28"/>
        <v>421</v>
      </c>
      <c r="J266" s="105"/>
    </row>
    <row r="267" spans="1:10" x14ac:dyDescent="0.25">
      <c r="A267" s="43" t="s">
        <v>252</v>
      </c>
      <c r="B267" s="78"/>
      <c r="C267" s="75"/>
      <c r="D267" s="75">
        <f>SUM(D264:D266)</f>
        <v>1843</v>
      </c>
      <c r="E267" s="75"/>
      <c r="F267" s="201"/>
      <c r="G267" s="202"/>
      <c r="H267" s="203"/>
      <c r="I267" s="204">
        <f>SUM(I264:I266)</f>
        <v>1843</v>
      </c>
      <c r="J267" s="106"/>
    </row>
    <row r="268" spans="1:10" x14ac:dyDescent="0.25">
      <c r="A268" s="44"/>
      <c r="B268" s="79"/>
      <c r="C268" s="76"/>
      <c r="D268" s="76"/>
      <c r="E268" s="76"/>
      <c r="F268" s="84"/>
      <c r="G268" s="85"/>
      <c r="H268" s="86"/>
      <c r="I268" s="87"/>
      <c r="J268" s="105"/>
    </row>
    <row r="269" spans="1:10" x14ac:dyDescent="0.25">
      <c r="A269" s="43" t="s">
        <v>322</v>
      </c>
      <c r="B269" s="79"/>
      <c r="C269" s="76"/>
      <c r="D269" s="76"/>
      <c r="E269" s="76"/>
      <c r="F269" s="84"/>
      <c r="G269" s="85"/>
      <c r="H269" s="86"/>
      <c r="I269" s="87"/>
      <c r="J269" s="105"/>
    </row>
    <row r="270" spans="1:10" x14ac:dyDescent="0.25">
      <c r="A270" s="44" t="s">
        <v>314</v>
      </c>
      <c r="B270" s="79"/>
      <c r="C270" s="76"/>
      <c r="D270" s="76">
        <v>64</v>
      </c>
      <c r="E270" s="76"/>
      <c r="F270" s="84"/>
      <c r="G270" s="85"/>
      <c r="H270" s="86"/>
      <c r="I270" s="87">
        <f t="shared" si="28"/>
        <v>64</v>
      </c>
      <c r="J270" s="105"/>
    </row>
    <row r="271" spans="1:10" x14ac:dyDescent="0.25">
      <c r="A271" s="44" t="s">
        <v>315</v>
      </c>
      <c r="B271" s="79"/>
      <c r="C271" s="76"/>
      <c r="D271" s="76">
        <v>925</v>
      </c>
      <c r="E271" s="76"/>
      <c r="F271" s="84"/>
      <c r="G271" s="85"/>
      <c r="H271" s="86"/>
      <c r="I271" s="87">
        <f t="shared" si="28"/>
        <v>925</v>
      </c>
      <c r="J271" s="105"/>
    </row>
    <row r="272" spans="1:10" x14ac:dyDescent="0.25">
      <c r="A272" s="44" t="s">
        <v>316</v>
      </c>
      <c r="B272" s="198"/>
      <c r="C272" s="76"/>
      <c r="D272" s="76">
        <v>321</v>
      </c>
      <c r="E272" s="76"/>
      <c r="F272" s="84"/>
      <c r="G272" s="85"/>
      <c r="H272" s="86"/>
      <c r="I272" s="87">
        <f t="shared" si="28"/>
        <v>321</v>
      </c>
      <c r="J272" s="105"/>
    </row>
    <row r="273" spans="1:10" x14ac:dyDescent="0.25">
      <c r="A273" s="43" t="s">
        <v>252</v>
      </c>
      <c r="B273" s="205"/>
      <c r="C273" s="75"/>
      <c r="D273" s="75">
        <f>SUM(D270:D272)</f>
        <v>1310</v>
      </c>
      <c r="E273" s="75"/>
      <c r="F273" s="201"/>
      <c r="G273" s="202"/>
      <c r="H273" s="203"/>
      <c r="I273" s="204">
        <f>SUM(I270:I272)</f>
        <v>1310</v>
      </c>
      <c r="J273" s="106"/>
    </row>
    <row r="274" spans="1:10" x14ac:dyDescent="0.25">
      <c r="A274" s="28"/>
      <c r="B274" s="71"/>
      <c r="C274" s="72"/>
      <c r="D274" s="72"/>
      <c r="E274" s="72"/>
      <c r="F274" s="77"/>
      <c r="G274" s="73"/>
      <c r="H274" s="69"/>
      <c r="I274" s="74"/>
      <c r="J274" s="117"/>
    </row>
    <row r="275" spans="1:10" x14ac:dyDescent="0.25">
      <c r="A275" s="41" t="s">
        <v>319</v>
      </c>
      <c r="B275" s="76"/>
      <c r="C275" s="76"/>
      <c r="D275" s="76"/>
      <c r="E275" s="76"/>
      <c r="F275" s="84"/>
      <c r="G275" s="85"/>
      <c r="H275" s="86"/>
      <c r="I275" s="87"/>
      <c r="J275" s="105"/>
    </row>
    <row r="276" spans="1:10" x14ac:dyDescent="0.25">
      <c r="A276" s="42" t="s">
        <v>314</v>
      </c>
      <c r="B276" s="76">
        <v>16</v>
      </c>
      <c r="C276" s="76">
        <v>18</v>
      </c>
      <c r="D276" s="76">
        <v>17</v>
      </c>
      <c r="E276" s="76">
        <f t="shared" si="25"/>
        <v>2</v>
      </c>
      <c r="F276" s="84">
        <f t="shared" si="35"/>
        <v>0.125</v>
      </c>
      <c r="G276" s="85">
        <f t="shared" si="36"/>
        <v>1</v>
      </c>
      <c r="H276" s="86">
        <f t="shared" si="37"/>
        <v>6.25E-2</v>
      </c>
      <c r="I276" s="87">
        <f t="shared" si="28"/>
        <v>-1</v>
      </c>
      <c r="J276" s="105">
        <f>(D276-C276)/C276</f>
        <v>-5.5555555555555552E-2</v>
      </c>
    </row>
    <row r="277" spans="1:10" x14ac:dyDescent="0.25">
      <c r="A277" s="42" t="s">
        <v>315</v>
      </c>
      <c r="B277" s="76">
        <v>87</v>
      </c>
      <c r="C277" s="76">
        <v>108</v>
      </c>
      <c r="D277" s="76">
        <v>91</v>
      </c>
      <c r="E277" s="76">
        <f t="shared" si="25"/>
        <v>21</v>
      </c>
      <c r="F277" s="84">
        <f t="shared" si="35"/>
        <v>0.2413793103448276</v>
      </c>
      <c r="G277" s="85">
        <f t="shared" si="36"/>
        <v>4</v>
      </c>
      <c r="H277" s="86">
        <f t="shared" si="37"/>
        <v>4.5977011494252873E-2</v>
      </c>
      <c r="I277" s="87">
        <f t="shared" si="28"/>
        <v>-17</v>
      </c>
      <c r="J277" s="105">
        <f>(D277-C277)/C277</f>
        <v>-0.15740740740740741</v>
      </c>
    </row>
    <row r="278" spans="1:10" x14ac:dyDescent="0.25">
      <c r="A278" s="42" t="s">
        <v>316</v>
      </c>
      <c r="B278" s="76">
        <v>28</v>
      </c>
      <c r="C278" s="76">
        <v>19</v>
      </c>
      <c r="D278" s="76">
        <v>25</v>
      </c>
      <c r="E278" s="76">
        <f t="shared" si="25"/>
        <v>-9</v>
      </c>
      <c r="F278" s="84">
        <f t="shared" si="35"/>
        <v>-0.32142857142857145</v>
      </c>
      <c r="G278" s="85">
        <f t="shared" si="36"/>
        <v>-3</v>
      </c>
      <c r="H278" s="86">
        <f t="shared" si="37"/>
        <v>-0.10714285714285714</v>
      </c>
      <c r="I278" s="87">
        <f t="shared" si="28"/>
        <v>6</v>
      </c>
      <c r="J278" s="105">
        <f>(D278-C278)/C278</f>
        <v>0.31578947368421051</v>
      </c>
    </row>
    <row r="279" spans="1:10" x14ac:dyDescent="0.25">
      <c r="A279" s="41" t="s">
        <v>252</v>
      </c>
      <c r="B279" s="75">
        <f>SUM(B276:B278)</f>
        <v>131</v>
      </c>
      <c r="C279" s="75">
        <f>SUM(C276:C278)</f>
        <v>145</v>
      </c>
      <c r="D279" s="75">
        <f>SUM(D276:D278)</f>
        <v>133</v>
      </c>
      <c r="E279" s="75">
        <f>SUM(E276:E278)</f>
        <v>14</v>
      </c>
      <c r="F279" s="201">
        <f t="shared" si="35"/>
        <v>0.10687022900763359</v>
      </c>
      <c r="G279" s="202">
        <f>SUM(G276:G278)</f>
        <v>2</v>
      </c>
      <c r="H279" s="203">
        <f t="shared" si="37"/>
        <v>1.5267175572519083E-2</v>
      </c>
      <c r="I279" s="204">
        <f>SUM(I276:I278)</f>
        <v>-12</v>
      </c>
      <c r="J279" s="105">
        <f>(D279-C279)/C279</f>
        <v>-8.2758620689655171E-2</v>
      </c>
    </row>
    <row r="280" spans="1:10" x14ac:dyDescent="0.25">
      <c r="A280" s="40"/>
      <c r="B280" s="72"/>
      <c r="C280" s="72"/>
      <c r="D280" s="72"/>
      <c r="E280" s="72"/>
      <c r="F280" s="77"/>
      <c r="G280" s="73"/>
      <c r="H280" s="93"/>
      <c r="I280" s="94"/>
      <c r="J280" s="117"/>
    </row>
    <row r="281" spans="1:10" x14ac:dyDescent="0.25">
      <c r="A281" s="41" t="s">
        <v>370</v>
      </c>
      <c r="B281" s="76"/>
      <c r="C281" s="76"/>
      <c r="D281" s="76"/>
      <c r="E281" s="76"/>
      <c r="F281" s="84"/>
      <c r="G281" s="85"/>
      <c r="H281" s="86"/>
      <c r="I281" s="87"/>
      <c r="J281" s="105"/>
    </row>
    <row r="282" spans="1:10" x14ac:dyDescent="0.25">
      <c r="A282" s="42" t="s">
        <v>372</v>
      </c>
      <c r="B282" s="76">
        <v>7829</v>
      </c>
      <c r="C282" s="76">
        <v>10040</v>
      </c>
      <c r="D282" s="76">
        <v>14291</v>
      </c>
      <c r="E282" s="76">
        <f t="shared" si="25"/>
        <v>2211</v>
      </c>
      <c r="F282" s="84">
        <f t="shared" si="35"/>
        <v>0.28241154681313069</v>
      </c>
      <c r="G282" s="85">
        <f t="shared" si="36"/>
        <v>6462</v>
      </c>
      <c r="H282" s="86">
        <f t="shared" si="37"/>
        <v>0.82539277046876991</v>
      </c>
      <c r="I282" s="87">
        <f t="shared" si="28"/>
        <v>4251</v>
      </c>
      <c r="J282" s="105">
        <f>(D282-C282)/C282</f>
        <v>0.42340637450199203</v>
      </c>
    </row>
    <row r="283" spans="1:10" x14ac:dyDescent="0.25">
      <c r="A283" s="42" t="s">
        <v>373</v>
      </c>
      <c r="B283" s="76">
        <v>6633</v>
      </c>
      <c r="C283" s="76">
        <v>5354</v>
      </c>
      <c r="D283" s="76">
        <v>6120</v>
      </c>
      <c r="E283" s="76">
        <f t="shared" si="25"/>
        <v>-1279</v>
      </c>
      <c r="F283" s="84">
        <f t="shared" si="35"/>
        <v>-0.1928237599879391</v>
      </c>
      <c r="G283" s="85">
        <f t="shared" si="36"/>
        <v>-513</v>
      </c>
      <c r="H283" s="86">
        <f t="shared" si="37"/>
        <v>-7.7340569877883306E-2</v>
      </c>
      <c r="I283" s="87">
        <f t="shared" si="28"/>
        <v>766</v>
      </c>
      <c r="J283" s="105">
        <f>(D283-C283)/C283</f>
        <v>0.14307060141949943</v>
      </c>
    </row>
    <row r="284" spans="1:10" x14ac:dyDescent="0.25">
      <c r="A284" s="41" t="s">
        <v>374</v>
      </c>
      <c r="B284" s="75">
        <f>SUM(B282:B283)</f>
        <v>14462</v>
      </c>
      <c r="C284" s="75">
        <f>SUM(C282:C283)</f>
        <v>15394</v>
      </c>
      <c r="D284" s="75">
        <f>SUM(D282:D283)</f>
        <v>20411</v>
      </c>
      <c r="E284" s="75">
        <f t="shared" si="25"/>
        <v>932</v>
      </c>
      <c r="F284" s="201">
        <f t="shared" si="35"/>
        <v>6.4444751763241603E-2</v>
      </c>
      <c r="G284" s="202">
        <f t="shared" si="36"/>
        <v>5949</v>
      </c>
      <c r="H284" s="203">
        <f t="shared" si="37"/>
        <v>0.41135389296086294</v>
      </c>
      <c r="I284" s="204">
        <f t="shared" si="28"/>
        <v>5017</v>
      </c>
      <c r="J284" s="106">
        <f>(D284-C284)/C284</f>
        <v>0.32590619721969599</v>
      </c>
    </row>
    <row r="285" spans="1:10" x14ac:dyDescent="0.25">
      <c r="A285" s="42" t="s">
        <v>375</v>
      </c>
      <c r="B285" s="84">
        <f>B282/B284</f>
        <v>0.54134974415710135</v>
      </c>
      <c r="C285" s="84">
        <f>C282/C284</f>
        <v>0.6522021566844225</v>
      </c>
      <c r="D285" s="84">
        <f>D282/D284</f>
        <v>0.70016167752682379</v>
      </c>
      <c r="E285" s="76"/>
      <c r="F285" s="84"/>
      <c r="G285" s="85"/>
      <c r="H285" s="86"/>
      <c r="I285" s="87"/>
      <c r="J285" s="105"/>
    </row>
    <row r="286" spans="1:10" x14ac:dyDescent="0.25">
      <c r="A286" s="28"/>
      <c r="B286" s="71"/>
      <c r="C286" s="72"/>
      <c r="D286" s="72"/>
      <c r="E286" s="72"/>
      <c r="F286" s="77"/>
      <c r="G286" s="73"/>
      <c r="H286" s="69"/>
      <c r="I286" s="74"/>
      <c r="J286" s="117"/>
    </row>
    <row r="287" spans="1:10" x14ac:dyDescent="0.25">
      <c r="A287" s="41" t="s">
        <v>254</v>
      </c>
      <c r="B287" s="75"/>
      <c r="C287" s="76"/>
      <c r="D287" s="76"/>
      <c r="E287" s="76"/>
      <c r="F287" s="84"/>
      <c r="G287" s="85"/>
      <c r="H287" s="86"/>
      <c r="I287" s="87"/>
      <c r="J287" s="105"/>
    </row>
    <row r="288" spans="1:10" x14ac:dyDescent="0.25">
      <c r="A288" s="42" t="s">
        <v>376</v>
      </c>
      <c r="B288" s="76">
        <v>310000</v>
      </c>
      <c r="C288" s="76">
        <v>310000</v>
      </c>
      <c r="D288" s="76">
        <v>310000</v>
      </c>
      <c r="E288" s="76"/>
      <c r="F288" s="84"/>
      <c r="G288" s="85"/>
      <c r="H288" s="86"/>
      <c r="I288" s="87"/>
      <c r="J288" s="105"/>
    </row>
    <row r="289" spans="1:10" x14ac:dyDescent="0.25">
      <c r="A289" s="42" t="s">
        <v>255</v>
      </c>
      <c r="B289" s="76">
        <v>92500</v>
      </c>
      <c r="C289" s="76">
        <v>116991</v>
      </c>
      <c r="D289" s="76">
        <v>150834</v>
      </c>
      <c r="E289" s="76">
        <f t="shared" si="25"/>
        <v>24491</v>
      </c>
      <c r="F289" s="84">
        <f t="shared" si="35"/>
        <v>0.26476756756756759</v>
      </c>
      <c r="G289" s="85">
        <f t="shared" ref="G289" si="40">D289-B289</f>
        <v>58334</v>
      </c>
      <c r="H289" s="86">
        <f t="shared" ref="H289" si="41">(D289-B289)/B289</f>
        <v>0.63063783783783789</v>
      </c>
      <c r="I289" s="87">
        <f t="shared" ref="I289" si="42">D289-C289</f>
        <v>33843</v>
      </c>
      <c r="J289" s="105">
        <f>(D289-C289)/C289</f>
        <v>0.28927866246121497</v>
      </c>
    </row>
    <row r="290" spans="1:10" x14ac:dyDescent="0.25">
      <c r="A290" s="42" t="s">
        <v>256</v>
      </c>
      <c r="B290" s="84">
        <f>B289/B288</f>
        <v>0.29838709677419356</v>
      </c>
      <c r="C290" s="84">
        <f>C289/C288</f>
        <v>0.37739032258064514</v>
      </c>
      <c r="D290" s="84">
        <f>D289/D288</f>
        <v>0.48656129032258066</v>
      </c>
      <c r="E290" s="84"/>
      <c r="F290" s="84"/>
      <c r="G290" s="116"/>
      <c r="H290" s="86"/>
      <c r="I290" s="129"/>
      <c r="J290" s="105"/>
    </row>
    <row r="291" spans="1:10" x14ac:dyDescent="0.25">
      <c r="A291" s="28"/>
      <c r="B291" s="71"/>
      <c r="C291" s="80"/>
      <c r="D291" s="81"/>
      <c r="E291" s="81"/>
      <c r="F291" s="82"/>
      <c r="G291" s="73"/>
      <c r="H291" s="69"/>
      <c r="I291" s="74"/>
      <c r="J291" s="117"/>
    </row>
    <row r="292" spans="1:10" x14ac:dyDescent="0.25">
      <c r="A292" s="41" t="s">
        <v>257</v>
      </c>
      <c r="B292" s="76">
        <v>3944</v>
      </c>
      <c r="C292" s="76">
        <v>4247</v>
      </c>
      <c r="D292" s="76">
        <v>4646</v>
      </c>
      <c r="E292" s="76">
        <f t="shared" si="25"/>
        <v>303</v>
      </c>
      <c r="F292" s="84">
        <f t="shared" si="35"/>
        <v>7.6825557809330633E-2</v>
      </c>
      <c r="G292" s="85">
        <f t="shared" si="36"/>
        <v>702</v>
      </c>
      <c r="H292" s="86">
        <f t="shared" si="37"/>
        <v>0.17799188640973632</v>
      </c>
      <c r="I292" s="87">
        <f t="shared" si="28"/>
        <v>399</v>
      </c>
      <c r="J292" s="105">
        <f>(D292-C292)/C292</f>
        <v>9.394866964916411E-2</v>
      </c>
    </row>
    <row r="293" spans="1:10" x14ac:dyDescent="0.25">
      <c r="A293" s="45"/>
      <c r="B293" s="49"/>
      <c r="C293" s="72"/>
      <c r="D293" s="72"/>
      <c r="E293" s="72"/>
      <c r="F293" s="77"/>
      <c r="G293" s="73"/>
      <c r="H293" s="69"/>
      <c r="I293" s="74"/>
      <c r="J293" s="117"/>
    </row>
    <row r="294" spans="1:10" x14ac:dyDescent="0.25">
      <c r="A294" s="41" t="s">
        <v>258</v>
      </c>
      <c r="B294" s="76">
        <v>237</v>
      </c>
      <c r="C294" s="76">
        <v>228</v>
      </c>
      <c r="D294" s="76">
        <v>280</v>
      </c>
      <c r="E294" s="76">
        <f t="shared" si="25"/>
        <v>-9</v>
      </c>
      <c r="F294" s="84">
        <f t="shared" si="35"/>
        <v>-3.7974683544303799E-2</v>
      </c>
      <c r="G294" s="85">
        <f t="shared" si="36"/>
        <v>43</v>
      </c>
      <c r="H294" s="86">
        <f t="shared" si="37"/>
        <v>0.18143459915611815</v>
      </c>
      <c r="I294" s="87">
        <f t="shared" si="28"/>
        <v>52</v>
      </c>
      <c r="J294" s="105">
        <f>(D294-C294)/C294</f>
        <v>0.22807017543859648</v>
      </c>
    </row>
    <row r="295" spans="1:10" x14ac:dyDescent="0.25">
      <c r="A295" s="90"/>
      <c r="B295" s="83"/>
      <c r="C295" s="72"/>
      <c r="D295" s="72"/>
      <c r="E295" s="72"/>
      <c r="F295" s="77"/>
      <c r="G295" s="73"/>
      <c r="H295" s="69"/>
      <c r="I295" s="74"/>
      <c r="J295" s="117"/>
    </row>
    <row r="296" spans="1:10" x14ac:dyDescent="0.25">
      <c r="A296" s="41" t="s">
        <v>358</v>
      </c>
      <c r="B296" s="75"/>
      <c r="C296" s="76"/>
      <c r="D296" s="76"/>
      <c r="E296" s="76"/>
      <c r="F296" s="84"/>
      <c r="G296" s="85"/>
      <c r="H296" s="86"/>
      <c r="I296" s="87"/>
      <c r="J296" s="105"/>
    </row>
    <row r="297" spans="1:10" x14ac:dyDescent="0.25">
      <c r="A297" s="42" t="s">
        <v>259</v>
      </c>
      <c r="B297" s="76">
        <v>212776</v>
      </c>
      <c r="C297" s="76">
        <v>323692</v>
      </c>
      <c r="D297" s="76">
        <v>596592</v>
      </c>
      <c r="E297" s="76">
        <f t="shared" ref="E297:E302" si="43">AVERAGE(C297-B297)</f>
        <v>110916</v>
      </c>
      <c r="F297" s="84">
        <f t="shared" si="35"/>
        <v>0.52128059555588979</v>
      </c>
      <c r="G297" s="85">
        <f t="shared" si="36"/>
        <v>383816</v>
      </c>
      <c r="H297" s="86">
        <f t="shared" si="37"/>
        <v>1.8038500582772494</v>
      </c>
      <c r="I297" s="87">
        <f t="shared" ref="I297:I302" si="44">D297-C297</f>
        <v>272900</v>
      </c>
      <c r="J297" s="105">
        <f>(D297-C297)/C297</f>
        <v>0.84308540217243555</v>
      </c>
    </row>
    <row r="298" spans="1:10" ht="14.25" customHeight="1" x14ac:dyDescent="0.25">
      <c r="A298" s="42" t="s">
        <v>260</v>
      </c>
      <c r="B298" s="76">
        <v>93498</v>
      </c>
      <c r="C298" s="76">
        <v>124660</v>
      </c>
      <c r="D298" s="76">
        <v>165247</v>
      </c>
      <c r="E298" s="76">
        <f t="shared" si="43"/>
        <v>31162</v>
      </c>
      <c r="F298" s="84">
        <f t="shared" si="35"/>
        <v>0.3332905516695544</v>
      </c>
      <c r="G298" s="85">
        <f t="shared" si="36"/>
        <v>71749</v>
      </c>
      <c r="H298" s="86">
        <f t="shared" si="37"/>
        <v>0.76738539861815225</v>
      </c>
      <c r="I298" s="87">
        <f t="shared" si="44"/>
        <v>40587</v>
      </c>
      <c r="J298" s="105">
        <f>(D298-C298)/C298</f>
        <v>0.32558158190277553</v>
      </c>
    </row>
    <row r="299" spans="1:10" x14ac:dyDescent="0.25">
      <c r="A299" s="28"/>
      <c r="B299" s="71"/>
      <c r="C299" s="72"/>
      <c r="D299" s="72"/>
      <c r="E299" s="72"/>
      <c r="F299" s="77"/>
      <c r="G299" s="73"/>
      <c r="H299" s="69"/>
      <c r="I299" s="74"/>
      <c r="J299" s="117"/>
    </row>
    <row r="300" spans="1:10" x14ac:dyDescent="0.25">
      <c r="A300" s="41" t="s">
        <v>261</v>
      </c>
      <c r="B300" s="75"/>
      <c r="C300" s="76"/>
      <c r="D300" s="76"/>
      <c r="E300" s="76"/>
      <c r="F300" s="84"/>
      <c r="G300" s="85"/>
      <c r="H300" s="86"/>
      <c r="I300" s="87"/>
      <c r="J300" s="105"/>
    </row>
    <row r="301" spans="1:10" x14ac:dyDescent="0.25">
      <c r="A301" s="42" t="s">
        <v>259</v>
      </c>
      <c r="B301" s="76">
        <v>180860</v>
      </c>
      <c r="C301" s="88">
        <v>304338</v>
      </c>
      <c r="D301" s="88">
        <v>584660</v>
      </c>
      <c r="E301" s="88">
        <f t="shared" si="43"/>
        <v>123478</v>
      </c>
      <c r="F301" s="89">
        <f t="shared" si="35"/>
        <v>0.68272697113789671</v>
      </c>
      <c r="G301" s="85">
        <f t="shared" si="36"/>
        <v>403800</v>
      </c>
      <c r="H301" s="86">
        <f t="shared" si="37"/>
        <v>2.2326661506137344</v>
      </c>
      <c r="I301" s="87">
        <f t="shared" si="44"/>
        <v>280322</v>
      </c>
      <c r="J301" s="105">
        <f>(D301-C301)/C301</f>
        <v>0.92108773797554033</v>
      </c>
    </row>
    <row r="302" spans="1:10" x14ac:dyDescent="0.25">
      <c r="A302" s="42" t="s">
        <v>260</v>
      </c>
      <c r="B302" s="76">
        <v>93498</v>
      </c>
      <c r="C302" s="88">
        <v>124660</v>
      </c>
      <c r="D302" s="88">
        <v>165247</v>
      </c>
      <c r="E302" s="88">
        <f t="shared" si="43"/>
        <v>31162</v>
      </c>
      <c r="F302" s="89">
        <f t="shared" si="35"/>
        <v>0.3332905516695544</v>
      </c>
      <c r="G302" s="85">
        <f t="shared" si="36"/>
        <v>71749</v>
      </c>
      <c r="H302" s="86">
        <f t="shared" si="37"/>
        <v>0.76738539861815225</v>
      </c>
      <c r="I302" s="87">
        <f t="shared" si="44"/>
        <v>40587</v>
      </c>
      <c r="J302" s="105">
        <f>(D302-C302)/C302</f>
        <v>0.32558158190277553</v>
      </c>
    </row>
    <row r="303" spans="1:10" x14ac:dyDescent="0.25">
      <c r="A303" s="41" t="s">
        <v>320</v>
      </c>
      <c r="B303" s="132"/>
      <c r="C303" s="133"/>
      <c r="D303" s="42"/>
      <c r="E303" s="46"/>
      <c r="F303" s="46"/>
    </row>
    <row r="304" spans="1:10" x14ac:dyDescent="0.25">
      <c r="A304" s="42" t="s">
        <v>259</v>
      </c>
      <c r="B304" s="84">
        <v>0.85</v>
      </c>
      <c r="C304" s="84">
        <v>0.94</v>
      </c>
      <c r="D304" s="84">
        <v>0.98</v>
      </c>
      <c r="E304" s="46"/>
      <c r="F304" s="46"/>
    </row>
    <row r="305" spans="1:10" x14ac:dyDescent="0.25">
      <c r="A305" s="115" t="s">
        <v>260</v>
      </c>
      <c r="B305" s="84">
        <v>1</v>
      </c>
      <c r="C305" s="116">
        <v>1</v>
      </c>
      <c r="D305" s="84">
        <v>1</v>
      </c>
    </row>
    <row r="307" spans="1:10" hidden="1" x14ac:dyDescent="0.25">
      <c r="A307" s="41" t="s">
        <v>351</v>
      </c>
      <c r="B307" s="76">
        <v>6686</v>
      </c>
      <c r="C307" s="88">
        <v>12419</v>
      </c>
      <c r="D307" s="88">
        <v>11253</v>
      </c>
      <c r="E307" s="88">
        <f t="shared" ref="E307:E308" si="45">AVERAGE(C307-B307)</f>
        <v>5733</v>
      </c>
      <c r="F307" s="89">
        <f t="shared" ref="F307:F308" si="46">(C307-B307)/B307</f>
        <v>0.85746335626682624</v>
      </c>
      <c r="G307" s="85">
        <f t="shared" ref="G307:G308" si="47">D307-B307</f>
        <v>4567</v>
      </c>
      <c r="H307" s="86">
        <f t="shared" ref="H307:H308" si="48">(D307-B307)/B307</f>
        <v>0.68306909961112772</v>
      </c>
      <c r="I307" s="87">
        <f t="shared" ref="I307:I308" si="49">D307-C307</f>
        <v>-1166</v>
      </c>
      <c r="J307" s="105">
        <f t="shared" ref="J307:J308" si="50">(D307-C307)/C307</f>
        <v>-9.3888396811337468E-2</v>
      </c>
    </row>
    <row r="308" spans="1:10" hidden="1" x14ac:dyDescent="0.25">
      <c r="A308" s="41" t="s">
        <v>352</v>
      </c>
      <c r="B308" s="76">
        <v>80226</v>
      </c>
      <c r="C308" s="88">
        <v>149035</v>
      </c>
      <c r="D308" s="134">
        <v>135035</v>
      </c>
      <c r="E308" s="88">
        <f t="shared" si="45"/>
        <v>68809</v>
      </c>
      <c r="F308" s="89">
        <f t="shared" si="46"/>
        <v>0.85768952708598212</v>
      </c>
      <c r="G308" s="85">
        <f t="shared" si="47"/>
        <v>54809</v>
      </c>
      <c r="H308" s="86">
        <f t="shared" si="48"/>
        <v>0.68318250941091418</v>
      </c>
      <c r="I308" s="87">
        <f t="shared" si="49"/>
        <v>-14000</v>
      </c>
      <c r="J308" s="105">
        <f t="shared" si="50"/>
        <v>-9.3937665649008628E-2</v>
      </c>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workbookViewId="0">
      <pane ySplit="1" topLeftCell="A38" activePane="bottomLeft" state="frozen"/>
      <selection pane="bottomLeft" activeCell="C48" sqref="C48"/>
    </sheetView>
  </sheetViews>
  <sheetFormatPr defaultRowHeight="15" x14ac:dyDescent="0.25"/>
  <cols>
    <col min="1" max="1" width="47.85546875" customWidth="1"/>
    <col min="2" max="4" width="12.7109375" customWidth="1"/>
    <col min="5" max="5" width="16" style="53" customWidth="1"/>
  </cols>
  <sheetData>
    <row r="1" spans="1:5" ht="26.25" thickBot="1" x14ac:dyDescent="0.3">
      <c r="A1" s="33" t="s">
        <v>76</v>
      </c>
      <c r="B1" s="108" t="s">
        <v>298</v>
      </c>
      <c r="C1" s="34" t="s">
        <v>350</v>
      </c>
      <c r="D1" s="59" t="s">
        <v>357</v>
      </c>
      <c r="E1" s="128" t="s">
        <v>356</v>
      </c>
    </row>
    <row r="2" spans="1:5" ht="31.5" customHeight="1" x14ac:dyDescent="0.25">
      <c r="A2" s="127" t="s">
        <v>345</v>
      </c>
      <c r="B2" s="126"/>
      <c r="C2" s="125"/>
      <c r="D2" s="59"/>
      <c r="E2" s="128"/>
    </row>
    <row r="3" spans="1:5" x14ac:dyDescent="0.25">
      <c r="A3" s="121" t="s">
        <v>342</v>
      </c>
      <c r="B3" s="112"/>
      <c r="C3" s="118"/>
      <c r="D3" s="119"/>
      <c r="E3" s="94"/>
    </row>
    <row r="4" spans="1:5" x14ac:dyDescent="0.25">
      <c r="A4" s="121" t="s">
        <v>324</v>
      </c>
      <c r="B4" s="112"/>
      <c r="C4" s="118"/>
      <c r="D4" s="119"/>
      <c r="E4" s="94"/>
    </row>
    <row r="5" spans="1:5" x14ac:dyDescent="0.25">
      <c r="A5" s="120" t="s">
        <v>331</v>
      </c>
      <c r="B5" s="112">
        <v>1</v>
      </c>
      <c r="C5" s="118">
        <v>6</v>
      </c>
      <c r="D5" s="119">
        <f>C5-B5</f>
        <v>5</v>
      </c>
      <c r="E5" s="117">
        <f>(C5-B5)/B5</f>
        <v>5</v>
      </c>
    </row>
    <row r="6" spans="1:5" x14ac:dyDescent="0.25">
      <c r="A6" s="120" t="s">
        <v>332</v>
      </c>
      <c r="B6" s="112">
        <v>5</v>
      </c>
      <c r="C6" s="118">
        <v>21</v>
      </c>
      <c r="D6" s="119">
        <f t="shared" ref="D6:D62" si="0">C6-B6</f>
        <v>16</v>
      </c>
      <c r="E6" s="117">
        <f t="shared" ref="E6:E66" si="1">(C6-B6)/B6</f>
        <v>3.2</v>
      </c>
    </row>
    <row r="7" spans="1:5" x14ac:dyDescent="0.25">
      <c r="A7" s="120" t="s">
        <v>333</v>
      </c>
      <c r="B7" s="112">
        <v>0</v>
      </c>
      <c r="C7" s="118">
        <v>3</v>
      </c>
      <c r="D7" s="119">
        <f t="shared" si="0"/>
        <v>3</v>
      </c>
      <c r="E7" s="117"/>
    </row>
    <row r="8" spans="1:5" x14ac:dyDescent="0.25">
      <c r="A8" s="121" t="s">
        <v>326</v>
      </c>
      <c r="B8" s="112"/>
      <c r="C8" s="118"/>
      <c r="D8" s="119"/>
      <c r="E8" s="94"/>
    </row>
    <row r="9" spans="1:5" x14ac:dyDescent="0.25">
      <c r="A9" s="120" t="s">
        <v>331</v>
      </c>
      <c r="B9" s="112">
        <v>22</v>
      </c>
      <c r="C9" s="118">
        <v>51</v>
      </c>
      <c r="D9" s="119">
        <f t="shared" si="0"/>
        <v>29</v>
      </c>
      <c r="E9" s="117">
        <f t="shared" si="1"/>
        <v>1.3181818181818181</v>
      </c>
    </row>
    <row r="10" spans="1:5" x14ac:dyDescent="0.25">
      <c r="A10" s="120" t="s">
        <v>332</v>
      </c>
      <c r="B10" s="112">
        <v>4</v>
      </c>
      <c r="C10" s="118">
        <v>9</v>
      </c>
      <c r="D10" s="119">
        <f t="shared" si="0"/>
        <v>5</v>
      </c>
      <c r="E10" s="117">
        <f t="shared" si="1"/>
        <v>1.25</v>
      </c>
    </row>
    <row r="11" spans="1:5" x14ac:dyDescent="0.25">
      <c r="A11" s="120" t="s">
        <v>333</v>
      </c>
      <c r="B11" s="112">
        <v>8</v>
      </c>
      <c r="C11" s="118">
        <v>17</v>
      </c>
      <c r="D11" s="119">
        <f t="shared" si="0"/>
        <v>9</v>
      </c>
      <c r="E11" s="117">
        <f t="shared" si="1"/>
        <v>1.125</v>
      </c>
    </row>
    <row r="12" spans="1:5" x14ac:dyDescent="0.25">
      <c r="A12" s="121" t="s">
        <v>328</v>
      </c>
      <c r="B12" s="112"/>
      <c r="C12" s="118"/>
      <c r="D12" s="119"/>
      <c r="E12" s="117"/>
    </row>
    <row r="13" spans="1:5" x14ac:dyDescent="0.25">
      <c r="A13" s="120" t="s">
        <v>331</v>
      </c>
      <c r="B13" s="112">
        <v>173</v>
      </c>
      <c r="C13" s="118">
        <v>328</v>
      </c>
      <c r="D13" s="119">
        <f t="shared" si="0"/>
        <v>155</v>
      </c>
      <c r="E13" s="117">
        <f t="shared" si="1"/>
        <v>0.89595375722543358</v>
      </c>
    </row>
    <row r="14" spans="1:5" x14ac:dyDescent="0.25">
      <c r="A14" s="120" t="s">
        <v>332</v>
      </c>
      <c r="B14" s="112">
        <v>8</v>
      </c>
      <c r="C14" s="118">
        <v>16</v>
      </c>
      <c r="D14" s="119">
        <f t="shared" si="0"/>
        <v>8</v>
      </c>
      <c r="E14" s="117">
        <f t="shared" si="1"/>
        <v>1</v>
      </c>
    </row>
    <row r="15" spans="1:5" x14ac:dyDescent="0.25">
      <c r="A15" s="120" t="s">
        <v>333</v>
      </c>
      <c r="B15" s="112">
        <v>30</v>
      </c>
      <c r="C15" s="118">
        <v>60</v>
      </c>
      <c r="D15" s="119">
        <f t="shared" si="0"/>
        <v>30</v>
      </c>
      <c r="E15" s="117">
        <f t="shared" si="1"/>
        <v>1</v>
      </c>
    </row>
    <row r="16" spans="1:5" x14ac:dyDescent="0.25">
      <c r="A16" s="121" t="s">
        <v>329</v>
      </c>
      <c r="B16" s="112"/>
      <c r="C16" s="118"/>
      <c r="D16" s="119"/>
      <c r="E16" s="117"/>
    </row>
    <row r="17" spans="1:5" x14ac:dyDescent="0.25">
      <c r="A17" s="120" t="s">
        <v>331</v>
      </c>
      <c r="B17" s="112">
        <v>0</v>
      </c>
      <c r="C17" s="118">
        <v>0</v>
      </c>
      <c r="D17" s="119">
        <f t="shared" si="0"/>
        <v>0</v>
      </c>
      <c r="E17" s="117"/>
    </row>
    <row r="18" spans="1:5" x14ac:dyDescent="0.25">
      <c r="A18" s="120" t="s">
        <v>332</v>
      </c>
      <c r="B18" s="112">
        <v>0</v>
      </c>
      <c r="C18" s="118">
        <v>0</v>
      </c>
      <c r="D18" s="119">
        <f t="shared" si="0"/>
        <v>0</v>
      </c>
      <c r="E18" s="117"/>
    </row>
    <row r="19" spans="1:5" x14ac:dyDescent="0.25">
      <c r="A19" s="120" t="s">
        <v>333</v>
      </c>
      <c r="B19" s="112">
        <v>2</v>
      </c>
      <c r="C19" s="118">
        <v>2</v>
      </c>
      <c r="D19" s="119">
        <f t="shared" si="0"/>
        <v>0</v>
      </c>
      <c r="E19" s="117">
        <f t="shared" si="1"/>
        <v>0</v>
      </c>
    </row>
    <row r="20" spans="1:5" x14ac:dyDescent="0.25">
      <c r="A20" s="121" t="s">
        <v>325</v>
      </c>
      <c r="B20" s="112"/>
      <c r="C20" s="118"/>
      <c r="D20" s="119"/>
      <c r="E20" s="117"/>
    </row>
    <row r="21" spans="1:5" x14ac:dyDescent="0.25">
      <c r="A21" s="120" t="s">
        <v>331</v>
      </c>
      <c r="B21" s="112">
        <v>11</v>
      </c>
      <c r="C21" s="118">
        <v>19</v>
      </c>
      <c r="D21" s="123">
        <f t="shared" si="0"/>
        <v>8</v>
      </c>
      <c r="E21" s="131">
        <f t="shared" si="1"/>
        <v>0.72727272727272729</v>
      </c>
    </row>
    <row r="22" spans="1:5" x14ac:dyDescent="0.25">
      <c r="A22" s="120" t="s">
        <v>332</v>
      </c>
      <c r="B22" s="112">
        <v>19</v>
      </c>
      <c r="C22" s="118">
        <v>57</v>
      </c>
      <c r="D22" s="119">
        <f t="shared" si="0"/>
        <v>38</v>
      </c>
      <c r="E22" s="117">
        <f t="shared" si="1"/>
        <v>2</v>
      </c>
    </row>
    <row r="23" spans="1:5" x14ac:dyDescent="0.25">
      <c r="A23" s="120" t="s">
        <v>333</v>
      </c>
      <c r="B23" s="112">
        <v>8</v>
      </c>
      <c r="C23" s="118">
        <v>17</v>
      </c>
      <c r="D23" s="119">
        <f t="shared" si="0"/>
        <v>9</v>
      </c>
      <c r="E23" s="117">
        <f t="shared" si="1"/>
        <v>1.125</v>
      </c>
    </row>
    <row r="24" spans="1:5" x14ac:dyDescent="0.25">
      <c r="A24" s="121" t="s">
        <v>327</v>
      </c>
      <c r="B24" s="112"/>
      <c r="C24" s="118"/>
      <c r="D24" s="119"/>
      <c r="E24" s="117"/>
    </row>
    <row r="25" spans="1:5" x14ac:dyDescent="0.25">
      <c r="A25" s="120" t="s">
        <v>331</v>
      </c>
      <c r="B25" s="112">
        <v>102</v>
      </c>
      <c r="C25" s="118">
        <v>214</v>
      </c>
      <c r="D25" s="119">
        <f t="shared" si="0"/>
        <v>112</v>
      </c>
      <c r="E25" s="117">
        <f t="shared" si="1"/>
        <v>1.0980392156862746</v>
      </c>
    </row>
    <row r="26" spans="1:5" x14ac:dyDescent="0.25">
      <c r="A26" s="120" t="s">
        <v>332</v>
      </c>
      <c r="B26" s="112">
        <v>11</v>
      </c>
      <c r="C26" s="118">
        <v>39</v>
      </c>
      <c r="D26" s="119">
        <f t="shared" si="0"/>
        <v>28</v>
      </c>
      <c r="E26" s="117">
        <f t="shared" si="1"/>
        <v>2.5454545454545454</v>
      </c>
    </row>
    <row r="27" spans="1:5" x14ac:dyDescent="0.25">
      <c r="A27" s="120" t="s">
        <v>333</v>
      </c>
      <c r="B27" s="112">
        <v>25</v>
      </c>
      <c r="C27" s="118">
        <v>60</v>
      </c>
      <c r="D27" s="119">
        <f t="shared" si="0"/>
        <v>35</v>
      </c>
      <c r="E27" s="117">
        <f t="shared" si="1"/>
        <v>1.4</v>
      </c>
    </row>
    <row r="28" spans="1:5" x14ac:dyDescent="0.25">
      <c r="A28" s="121" t="s">
        <v>337</v>
      </c>
      <c r="B28" s="112"/>
      <c r="C28" s="118"/>
      <c r="D28" s="119"/>
      <c r="E28" s="117"/>
    </row>
    <row r="29" spans="1:5" x14ac:dyDescent="0.25">
      <c r="A29" s="120" t="s">
        <v>331</v>
      </c>
      <c r="B29" s="112">
        <v>509</v>
      </c>
      <c r="C29" s="118">
        <v>1100</v>
      </c>
      <c r="D29" s="119">
        <f t="shared" si="0"/>
        <v>591</v>
      </c>
      <c r="E29" s="117">
        <f t="shared" si="1"/>
        <v>1.1611001964636543</v>
      </c>
    </row>
    <row r="30" spans="1:5" x14ac:dyDescent="0.25">
      <c r="A30" s="120" t="s">
        <v>332</v>
      </c>
      <c r="B30" s="112">
        <v>26</v>
      </c>
      <c r="C30" s="118">
        <v>61</v>
      </c>
      <c r="D30" s="119">
        <f t="shared" si="0"/>
        <v>35</v>
      </c>
      <c r="E30" s="117">
        <f t="shared" si="1"/>
        <v>1.3461538461538463</v>
      </c>
    </row>
    <row r="31" spans="1:5" x14ac:dyDescent="0.25">
      <c r="A31" s="120" t="s">
        <v>333</v>
      </c>
      <c r="B31" s="112">
        <v>73</v>
      </c>
      <c r="C31" s="118">
        <v>179</v>
      </c>
      <c r="D31" s="119">
        <f t="shared" si="0"/>
        <v>106</v>
      </c>
      <c r="E31" s="117">
        <f t="shared" si="1"/>
        <v>1.452054794520548</v>
      </c>
    </row>
    <row r="32" spans="1:5" x14ac:dyDescent="0.25">
      <c r="A32" s="121" t="s">
        <v>338</v>
      </c>
      <c r="B32" s="112"/>
      <c r="C32" s="118"/>
      <c r="D32" s="119"/>
      <c r="E32" s="117"/>
    </row>
    <row r="33" spans="1:5" x14ac:dyDescent="0.25">
      <c r="A33" s="120" t="s">
        <v>331</v>
      </c>
      <c r="B33" s="112">
        <v>93</v>
      </c>
      <c r="C33" s="118">
        <v>200</v>
      </c>
      <c r="D33" s="119">
        <f t="shared" si="0"/>
        <v>107</v>
      </c>
      <c r="E33" s="117">
        <f t="shared" si="1"/>
        <v>1.1505376344086022</v>
      </c>
    </row>
    <row r="34" spans="1:5" x14ac:dyDescent="0.25">
      <c r="A34" s="120" t="s">
        <v>332</v>
      </c>
      <c r="B34" s="112">
        <v>7</v>
      </c>
      <c r="C34" s="118">
        <v>11</v>
      </c>
      <c r="D34" s="119">
        <f t="shared" si="0"/>
        <v>4</v>
      </c>
      <c r="E34" s="117">
        <f t="shared" si="1"/>
        <v>0.5714285714285714</v>
      </c>
    </row>
    <row r="35" spans="1:5" x14ac:dyDescent="0.25">
      <c r="A35" s="120" t="s">
        <v>333</v>
      </c>
      <c r="B35" s="112">
        <v>10</v>
      </c>
      <c r="C35" s="118">
        <v>17</v>
      </c>
      <c r="D35" s="119">
        <f t="shared" si="0"/>
        <v>7</v>
      </c>
      <c r="E35" s="117">
        <f t="shared" si="1"/>
        <v>0.7</v>
      </c>
    </row>
    <row r="36" spans="1:5" x14ac:dyDescent="0.25">
      <c r="A36" s="121" t="s">
        <v>330</v>
      </c>
      <c r="B36" s="112"/>
      <c r="C36" s="118"/>
      <c r="D36" s="119"/>
      <c r="E36" s="117"/>
    </row>
    <row r="37" spans="1:5" x14ac:dyDescent="0.25">
      <c r="A37" s="120" t="s">
        <v>331</v>
      </c>
      <c r="B37" s="112">
        <v>0</v>
      </c>
      <c r="C37" s="118">
        <v>0</v>
      </c>
      <c r="D37" s="119">
        <f t="shared" si="0"/>
        <v>0</v>
      </c>
      <c r="E37" s="117"/>
    </row>
    <row r="38" spans="1:5" x14ac:dyDescent="0.25">
      <c r="A38" s="120" t="s">
        <v>332</v>
      </c>
      <c r="B38" s="112">
        <v>0</v>
      </c>
      <c r="C38" s="118">
        <v>0</v>
      </c>
      <c r="D38" s="119">
        <f t="shared" si="0"/>
        <v>0</v>
      </c>
      <c r="E38" s="117"/>
    </row>
    <row r="39" spans="1:5" x14ac:dyDescent="0.25">
      <c r="A39" s="120" t="s">
        <v>333</v>
      </c>
      <c r="B39" s="112">
        <v>2</v>
      </c>
      <c r="C39" s="118">
        <v>2</v>
      </c>
      <c r="D39" s="119">
        <f t="shared" si="0"/>
        <v>0</v>
      </c>
      <c r="E39" s="117">
        <f t="shared" si="1"/>
        <v>0</v>
      </c>
    </row>
    <row r="40" spans="1:5" x14ac:dyDescent="0.25">
      <c r="A40" s="120"/>
      <c r="B40" s="112"/>
      <c r="C40" s="118"/>
      <c r="D40" s="119"/>
      <c r="E40" s="117"/>
    </row>
    <row r="41" spans="1:5" x14ac:dyDescent="0.25">
      <c r="A41" s="121" t="s">
        <v>339</v>
      </c>
      <c r="B41" s="114">
        <f>SUM(B5:B40)</f>
        <v>1149</v>
      </c>
      <c r="C41" s="122">
        <f>SUM(C5:C40)</f>
        <v>2489</v>
      </c>
      <c r="D41" s="124">
        <f t="shared" si="0"/>
        <v>1340</v>
      </c>
      <c r="E41" s="130">
        <f t="shared" si="1"/>
        <v>1.1662315056570931</v>
      </c>
    </row>
    <row r="42" spans="1:5" x14ac:dyDescent="0.25">
      <c r="A42" s="121"/>
      <c r="B42" s="114"/>
      <c r="C42" s="118"/>
      <c r="D42" s="124"/>
      <c r="E42" s="117"/>
    </row>
    <row r="43" spans="1:5" x14ac:dyDescent="0.25">
      <c r="A43" s="121" t="s">
        <v>343</v>
      </c>
      <c r="B43" s="112"/>
      <c r="C43" s="118"/>
      <c r="D43" s="119"/>
      <c r="E43" s="117"/>
    </row>
    <row r="44" spans="1:5" x14ac:dyDescent="0.25">
      <c r="A44" s="120" t="s">
        <v>331</v>
      </c>
      <c r="B44" s="112">
        <v>172</v>
      </c>
      <c r="C44" s="118">
        <v>381</v>
      </c>
      <c r="D44" s="119">
        <f t="shared" si="0"/>
        <v>209</v>
      </c>
      <c r="E44" s="117">
        <f t="shared" si="1"/>
        <v>1.2151162790697674</v>
      </c>
    </row>
    <row r="45" spans="1:5" x14ac:dyDescent="0.25">
      <c r="A45" s="120" t="s">
        <v>332</v>
      </c>
      <c r="B45" s="112">
        <v>261</v>
      </c>
      <c r="C45" s="118">
        <v>537</v>
      </c>
      <c r="D45" s="119">
        <f t="shared" si="0"/>
        <v>276</v>
      </c>
      <c r="E45" s="117">
        <f t="shared" si="1"/>
        <v>1.0574712643678161</v>
      </c>
    </row>
    <row r="46" spans="1:5" x14ac:dyDescent="0.25">
      <c r="A46" s="120" t="s">
        <v>333</v>
      </c>
      <c r="B46" s="112">
        <v>87</v>
      </c>
      <c r="C46" s="118">
        <v>150</v>
      </c>
      <c r="D46" s="119">
        <f t="shared" si="0"/>
        <v>63</v>
      </c>
      <c r="E46" s="117">
        <f t="shared" si="1"/>
        <v>0.72413793103448276</v>
      </c>
    </row>
    <row r="47" spans="1:5" x14ac:dyDescent="0.25">
      <c r="A47" s="121" t="s">
        <v>344</v>
      </c>
      <c r="B47" s="112"/>
      <c r="C47" s="118"/>
      <c r="D47" s="119"/>
      <c r="E47" s="117"/>
    </row>
    <row r="48" spans="1:5" x14ac:dyDescent="0.25">
      <c r="A48" s="120" t="s">
        <v>331</v>
      </c>
      <c r="B48" s="112">
        <v>1</v>
      </c>
      <c r="C48" s="118">
        <v>1</v>
      </c>
      <c r="D48" s="119">
        <f t="shared" si="0"/>
        <v>0</v>
      </c>
      <c r="E48" s="117">
        <f t="shared" si="1"/>
        <v>0</v>
      </c>
    </row>
    <row r="49" spans="1:5" x14ac:dyDescent="0.25">
      <c r="A49" s="120" t="s">
        <v>332</v>
      </c>
      <c r="B49" s="112">
        <v>3</v>
      </c>
      <c r="C49" s="118">
        <v>12</v>
      </c>
      <c r="D49" s="119">
        <f t="shared" si="0"/>
        <v>9</v>
      </c>
      <c r="E49" s="117">
        <f t="shared" si="1"/>
        <v>3</v>
      </c>
    </row>
    <row r="50" spans="1:5" x14ac:dyDescent="0.25">
      <c r="A50" s="120" t="s">
        <v>333</v>
      </c>
      <c r="B50" s="112">
        <v>5</v>
      </c>
      <c r="C50" s="118">
        <v>8</v>
      </c>
      <c r="D50" s="119">
        <f t="shared" si="0"/>
        <v>3</v>
      </c>
      <c r="E50" s="117">
        <f t="shared" si="1"/>
        <v>0.6</v>
      </c>
    </row>
    <row r="51" spans="1:5" x14ac:dyDescent="0.25">
      <c r="A51" s="121" t="s">
        <v>336</v>
      </c>
      <c r="B51" s="112"/>
      <c r="C51" s="118"/>
      <c r="D51" s="119"/>
      <c r="E51" s="117"/>
    </row>
    <row r="52" spans="1:5" x14ac:dyDescent="0.25">
      <c r="A52" s="120" t="s">
        <v>331</v>
      </c>
      <c r="B52" s="112">
        <v>0</v>
      </c>
      <c r="C52" s="118">
        <v>0</v>
      </c>
      <c r="D52" s="119">
        <f t="shared" si="0"/>
        <v>0</v>
      </c>
      <c r="E52" s="117"/>
    </row>
    <row r="53" spans="1:5" x14ac:dyDescent="0.25">
      <c r="A53" s="120" t="s">
        <v>332</v>
      </c>
      <c r="B53" s="112">
        <v>0</v>
      </c>
      <c r="C53" s="118">
        <v>0</v>
      </c>
      <c r="D53" s="119">
        <f t="shared" si="0"/>
        <v>0</v>
      </c>
      <c r="E53" s="117"/>
    </row>
    <row r="54" spans="1:5" x14ac:dyDescent="0.25">
      <c r="A54" s="120" t="s">
        <v>333</v>
      </c>
      <c r="B54" s="112">
        <v>4</v>
      </c>
      <c r="C54" s="118">
        <v>10</v>
      </c>
      <c r="D54" s="119">
        <f t="shared" si="0"/>
        <v>6</v>
      </c>
      <c r="E54" s="117">
        <f t="shared" si="1"/>
        <v>1.5</v>
      </c>
    </row>
    <row r="55" spans="1:5" x14ac:dyDescent="0.25">
      <c r="A55" s="121" t="s">
        <v>334</v>
      </c>
      <c r="B55" s="112"/>
      <c r="C55" s="118"/>
      <c r="D55" s="119"/>
      <c r="E55" s="117"/>
    </row>
    <row r="56" spans="1:5" x14ac:dyDescent="0.25">
      <c r="A56" s="120" t="s">
        <v>331</v>
      </c>
      <c r="B56" s="112">
        <v>15</v>
      </c>
      <c r="C56" s="118">
        <v>40</v>
      </c>
      <c r="D56" s="123">
        <f t="shared" si="0"/>
        <v>25</v>
      </c>
      <c r="E56" s="131">
        <f t="shared" si="1"/>
        <v>1.6666666666666667</v>
      </c>
    </row>
    <row r="57" spans="1:5" x14ac:dyDescent="0.25">
      <c r="A57" s="120" t="s">
        <v>332</v>
      </c>
      <c r="B57" s="112">
        <v>56</v>
      </c>
      <c r="C57" s="118">
        <v>129</v>
      </c>
      <c r="D57" s="119">
        <f t="shared" si="0"/>
        <v>73</v>
      </c>
      <c r="E57" s="117">
        <f t="shared" si="1"/>
        <v>1.3035714285714286</v>
      </c>
    </row>
    <row r="58" spans="1:5" x14ac:dyDescent="0.25">
      <c r="A58" s="120" t="s">
        <v>333</v>
      </c>
      <c r="B58" s="112">
        <v>16</v>
      </c>
      <c r="C58" s="118">
        <v>31</v>
      </c>
      <c r="D58" s="119">
        <f t="shared" si="0"/>
        <v>15</v>
      </c>
      <c r="E58" s="117">
        <f t="shared" si="1"/>
        <v>0.9375</v>
      </c>
    </row>
    <row r="59" spans="1:5" x14ac:dyDescent="0.25">
      <c r="A59" s="121" t="s">
        <v>335</v>
      </c>
      <c r="B59" s="112"/>
      <c r="C59" s="118"/>
      <c r="D59" s="119"/>
      <c r="E59" s="117"/>
    </row>
    <row r="60" spans="1:5" x14ac:dyDescent="0.25">
      <c r="A60" s="120" t="s">
        <v>331</v>
      </c>
      <c r="B60" s="112">
        <v>5</v>
      </c>
      <c r="C60" s="118">
        <v>5</v>
      </c>
      <c r="D60" s="119">
        <f t="shared" si="0"/>
        <v>0</v>
      </c>
      <c r="E60" s="117">
        <f t="shared" si="1"/>
        <v>0</v>
      </c>
    </row>
    <row r="61" spans="1:5" x14ac:dyDescent="0.25">
      <c r="A61" s="120" t="s">
        <v>332</v>
      </c>
      <c r="B61" s="112">
        <v>2</v>
      </c>
      <c r="C61" s="118">
        <v>2</v>
      </c>
      <c r="D61" s="119">
        <f t="shared" si="0"/>
        <v>0</v>
      </c>
      <c r="E61" s="117">
        <f t="shared" si="1"/>
        <v>0</v>
      </c>
    </row>
    <row r="62" spans="1:5" x14ac:dyDescent="0.25">
      <c r="A62" s="120" t="s">
        <v>333</v>
      </c>
      <c r="B62" s="112">
        <v>7</v>
      </c>
      <c r="C62" s="118">
        <v>7</v>
      </c>
      <c r="D62" s="119">
        <f t="shared" si="0"/>
        <v>0</v>
      </c>
      <c r="E62" s="117">
        <f t="shared" si="1"/>
        <v>0</v>
      </c>
    </row>
    <row r="63" spans="1:5" x14ac:dyDescent="0.25">
      <c r="A63" s="120"/>
      <c r="B63" s="112"/>
      <c r="C63" s="118"/>
      <c r="D63" s="119"/>
      <c r="E63" s="117"/>
    </row>
    <row r="64" spans="1:5" x14ac:dyDescent="0.25">
      <c r="A64" s="121" t="s">
        <v>340</v>
      </c>
      <c r="B64" s="114">
        <f>SUM(B43:B63)</f>
        <v>634</v>
      </c>
      <c r="C64" s="122">
        <f>SUM(C43:C63)</f>
        <v>1313</v>
      </c>
      <c r="D64" s="124">
        <f>SUM(D43:D63)</f>
        <v>679</v>
      </c>
      <c r="E64" s="130">
        <f t="shared" si="1"/>
        <v>1.0709779179810726</v>
      </c>
    </row>
    <row r="65" spans="1:5" x14ac:dyDescent="0.25">
      <c r="A65" s="120"/>
      <c r="B65" s="112"/>
      <c r="C65" s="118"/>
      <c r="D65" s="119"/>
      <c r="E65" s="117"/>
    </row>
    <row r="66" spans="1:5" x14ac:dyDescent="0.25">
      <c r="A66" s="121" t="s">
        <v>341</v>
      </c>
      <c r="B66" s="114">
        <f>SUM(B41:B62)</f>
        <v>1783</v>
      </c>
      <c r="C66" s="122">
        <f>SUM(C41:C62)</f>
        <v>3802</v>
      </c>
      <c r="D66" s="124">
        <f>SUM(D41:D62)</f>
        <v>2019</v>
      </c>
      <c r="E66" s="130">
        <f t="shared" si="1"/>
        <v>1.1323611890072911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HI_Team_DocumentType xmlns="http://schemas.microsoft.com/sharepoint/v4">Statistik/Uppföljning</RHI_Team_DocumentType>
    <IconOverlay xmlns="http://schemas.microsoft.com/sharepoint/v4" xsi:nil="true"/>
    <Status xmlns="e1092ff4-bae9-4f9a-adb8-7958ad0e9d59">Klart</Status>
    <G_x00e4_ller_x0020_till xmlns="e1092ff4-bae9-4f9a-adb8-7958ad0e9d59" xsi:nil="true"/>
    <System xmlns="e1092ff4-bae9-4f9a-adb8-7958ad0e9d59">1177 Vårdguidens e-tjänster</System>
    <_x00c5_r xmlns="e1092ff4-bae9-4f9a-adb8-7958ad0e9d59">2016</_x00c5_r>
    <_dlc_DocId xmlns="ac68c073-2090-4d17-a2d9-b9774bb8aa5b">PYHMTX2WA4TE-5-483</_dlc_DocId>
    <_dlc_DocIdUrl xmlns="ac68c073-2090-4d17-a2d9-b9774bb8aa5b">
      <Url>https://intra.regionhalland.se/webbplatser/ehalsaochsamverkan/_layouts/DocIdRedir.aspx?ID=PYHMTX2WA4TE-5-483</Url>
      <Description>PYHMTX2WA4TE-5-483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85EA2209D02404D9B4F3D251D9D9397" ma:contentTypeVersion="2" ma:contentTypeDescription="Skapa ett nytt dokument." ma:contentTypeScope="" ma:versionID="d3fb86b1b95eb9a7fbb7e733897f427c">
  <xsd:schema xmlns:xsd="http://www.w3.org/2001/XMLSchema" xmlns:xs="http://www.w3.org/2001/XMLSchema" xmlns:p="http://schemas.microsoft.com/office/2006/metadata/properties" xmlns:ns1="http://schemas.microsoft.com/sharepoint/v3" xmlns:ns2="755f3107-ef21-4291-855e-7dce3d15d77d" targetNamespace="http://schemas.microsoft.com/office/2006/metadata/properties" ma:root="true" ma:fieldsID="f8c583b3ad2854cd17b62a26e44fa4b0" ns1:_="" ns2:_="">
    <xsd:import namespace="http://schemas.microsoft.com/sharepoint/v3"/>
    <xsd:import namespace="755f3107-ef21-4291-855e-7dce3d15d77d"/>
    <xsd:element name="properties">
      <xsd:complexType>
        <xsd:sequence>
          <xsd:element name="documentManagement">
            <xsd:complexType>
              <xsd:all>
                <xsd:element ref="ns1:PublishingStartDate" minOccurs="0"/>
                <xsd:element ref="ns1:PublishingExpirationDate" minOccurs="0"/>
                <xsd:element ref="ns2:sido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malagt startdatum" ma:description="" ma:hidden="true" ma:internalName="PublishingStartDate">
      <xsd:simpleType>
        <xsd:restriction base="dms:Unknown"/>
      </xsd:simpleType>
    </xsd:element>
    <xsd:element name="PublishingExpirationDate" ma:index="9" nillable="true" ma:displayName="Schemalagt slut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5f3107-ef21-4291-855e-7dce3d15d77d" elementFormDefault="qualified">
    <xsd:import namespace="http://schemas.microsoft.com/office/2006/documentManagement/types"/>
    <xsd:import namespace="http://schemas.microsoft.com/office/infopath/2007/PartnerControls"/>
    <xsd:element name="sidor" ma:index="10" ma:displayName="sidor" ma:default="Lathund" ma:format="Dropdown" ma:internalName="sidor">
      <xsd:simpleType>
        <xsd:restriction base="dms:Choice">
          <xsd:enumeration value="Lathund"/>
          <xsd:enumeration value="Tidbok"/>
          <xsd:enumeration value="Vårdv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dor xmlns="755f3107-ef21-4291-855e-7dce3d15d77d">Vårdval</sidor>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CD79C1-7727-45EF-BF84-5672B5BFBB5C}">
  <ds:schemaRefs>
    <ds:schemaRef ds:uri="http://purl.org/dc/dcmitype/"/>
    <ds:schemaRef ds:uri="http://purl.org/dc/term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schemas.microsoft.com/sharepoint/v4"/>
    <ds:schemaRef ds:uri="http://purl.org/dc/elements/1.1/"/>
    <ds:schemaRef ds:uri="http://schemas.microsoft.com/office/infopath/2007/PartnerControls"/>
    <ds:schemaRef ds:uri="ac68c073-2090-4d17-a2d9-b9774bb8aa5b"/>
    <ds:schemaRef ds:uri="e1092ff4-bae9-4f9a-adb8-7958ad0e9d59"/>
  </ds:schemaRefs>
</ds:datastoreItem>
</file>

<file path=customXml/itemProps2.xml><?xml version="1.0" encoding="utf-8"?>
<ds:datastoreItem xmlns:ds="http://schemas.openxmlformats.org/officeDocument/2006/customXml" ds:itemID="{9F090913-B4B2-45E1-995C-F292BA495075}"/>
</file>

<file path=customXml/itemProps3.xml><?xml version="1.0" encoding="utf-8"?>
<ds:datastoreItem xmlns:ds="http://schemas.openxmlformats.org/officeDocument/2006/customXml" ds:itemID="{1ECD79C1-7727-45EF-BF84-5672B5BFBB5C}"/>
</file>

<file path=customXml/itemProps4.xml><?xml version="1.0" encoding="utf-8"?>
<ds:datastoreItem xmlns:ds="http://schemas.openxmlformats.org/officeDocument/2006/customXml" ds:itemID="{3997692E-6379-4C50-A4E4-7B87BAD00B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Fördeln. ärenden</vt:lpstr>
      <vt:lpstr>Antal vårdval per vårdcentral</vt:lpstr>
      <vt:lpstr>Antal ärenden in per mottagn.</vt:lpstr>
      <vt:lpstr>Piloter</vt:lpstr>
    </vt:vector>
  </TitlesOfParts>
  <Company>Region Halland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Uppföljning 3 tom 31 december 2016</dc:title>
  <dc:creator>Frick Martin RGS IT</dc:creator>
  <cp:lastModifiedBy>Tavelin Charlotte RK STAB</cp:lastModifiedBy>
  <cp:lastPrinted>2016-08-15T11:25:13Z</cp:lastPrinted>
  <dcterms:created xsi:type="dcterms:W3CDTF">2016-08-09T10:24:18Z</dcterms:created>
  <dcterms:modified xsi:type="dcterms:W3CDTF">2017-02-14T14:31:57Z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0x010100085EA2209D02404D9B4F3D251D9D9397</vt:lpwstr>
  </property>
  <property fmtid="{D5CDD505-2E9C-101B-9397-08002B2CF9AE}" pid="3" name="_dlc_DocIdItemGuid">
    <vt:lpwstr>a4b0644c-1388-4632-8c90-a618a2e73a2c</vt:lpwstr>
  </property>
</Properties>
</file>