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13005" windowHeight="8670" tabRatio="683"/>
  </bookViews>
  <sheets>
    <sheet name="Fördeln. ärenden" sheetId="6" r:id="rId1"/>
    <sheet name="Antal vårdval per vårdcentral" sheetId="5" r:id="rId2"/>
    <sheet name="Antal ärenden in per mottagn." sheetId="3" r:id="rId3"/>
  </sheets>
  <calcPr calcId="145621"/>
</workbook>
</file>

<file path=xl/calcChain.xml><?xml version="1.0" encoding="utf-8"?>
<calcChain xmlns="http://schemas.openxmlformats.org/spreadsheetml/2006/main">
  <c r="K42" i="5" l="1"/>
  <c r="K36" i="5"/>
  <c r="K9" i="5"/>
  <c r="K23" i="5"/>
  <c r="L51" i="5"/>
  <c r="M51" i="5"/>
  <c r="C283" i="3" l="1"/>
  <c r="E161" i="3" l="1"/>
  <c r="D26" i="3"/>
  <c r="E26" i="3"/>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K50" i="5"/>
  <c r="K49" i="5"/>
  <c r="K48" i="5"/>
  <c r="K47" i="5"/>
  <c r="K46" i="5"/>
  <c r="K45" i="5"/>
  <c r="K44" i="5"/>
  <c r="K43" i="5"/>
  <c r="K41" i="5"/>
  <c r="K40" i="5"/>
  <c r="K39" i="5"/>
  <c r="K38" i="5"/>
  <c r="K37" i="5"/>
  <c r="K35" i="5"/>
  <c r="K34" i="5"/>
  <c r="K33" i="5"/>
  <c r="K32" i="5"/>
  <c r="K31" i="5"/>
  <c r="K30" i="5"/>
  <c r="K29" i="5"/>
  <c r="K28" i="5"/>
  <c r="K27" i="5"/>
  <c r="K26" i="5"/>
  <c r="K25" i="5"/>
  <c r="K24" i="5"/>
  <c r="K22" i="5"/>
  <c r="K21" i="5"/>
  <c r="K20" i="5"/>
  <c r="K19" i="5"/>
  <c r="K18" i="5"/>
  <c r="K17" i="5"/>
  <c r="K16" i="5"/>
  <c r="K15" i="5"/>
  <c r="K14" i="5"/>
  <c r="K13" i="5"/>
  <c r="K12" i="5"/>
  <c r="K11" i="5"/>
  <c r="K10" i="5"/>
  <c r="K8" i="5"/>
  <c r="K7" i="5"/>
  <c r="K6" i="5"/>
  <c r="K5" i="5"/>
  <c r="K4" i="5"/>
  <c r="K3" i="5"/>
  <c r="E19" i="5"/>
  <c r="G51" i="5"/>
  <c r="E8" i="5" l="1"/>
  <c r="D276" i="3" l="1"/>
  <c r="D275" i="3"/>
  <c r="C277" i="3"/>
  <c r="C278" i="3" s="1"/>
  <c r="B277" i="3"/>
  <c r="B278" i="3" s="1"/>
  <c r="D277" i="3" l="1"/>
  <c r="C247" i="3"/>
  <c r="C239" i="3"/>
  <c r="E80" i="3" l="1"/>
  <c r="E78" i="3"/>
  <c r="D21" i="3" l="1"/>
  <c r="D10" i="3"/>
  <c r="D9" i="3"/>
  <c r="E183" i="3"/>
  <c r="D94" i="3"/>
  <c r="E94" i="3"/>
  <c r="E79" i="3"/>
  <c r="D219" i="3" l="1"/>
  <c r="D216" i="3"/>
  <c r="D136" i="3"/>
  <c r="D87" i="3"/>
  <c r="E87" i="3"/>
  <c r="D64" i="3"/>
  <c r="B283" i="3" l="1"/>
  <c r="E22" i="6" l="1"/>
  <c r="E21" i="6"/>
  <c r="E20" i="6"/>
  <c r="E19" i="6"/>
  <c r="E18" i="6"/>
  <c r="E17" i="6"/>
  <c r="E16" i="6"/>
  <c r="E15" i="6"/>
  <c r="E14" i="6"/>
  <c r="E13" i="6"/>
  <c r="E12" i="6"/>
  <c r="E11" i="6"/>
  <c r="E10" i="6"/>
  <c r="E9" i="6"/>
  <c r="E8" i="6"/>
  <c r="E7" i="6"/>
  <c r="E5" i="6"/>
  <c r="E3" i="6"/>
  <c r="E3" i="5" l="1"/>
  <c r="E277" i="3" l="1"/>
  <c r="E275" i="3"/>
  <c r="E276" i="3" l="1"/>
  <c r="E272" i="3"/>
  <c r="E306" i="3" l="1"/>
  <c r="E305" i="3"/>
  <c r="E282" i="3"/>
  <c r="E6" i="6" l="1"/>
  <c r="E4" i="5" l="1"/>
  <c r="E5" i="5"/>
  <c r="E6" i="5"/>
  <c r="E7" i="5"/>
  <c r="E9" i="5"/>
  <c r="E10" i="5"/>
  <c r="E11" i="5"/>
  <c r="E12" i="5"/>
  <c r="E13" i="5"/>
  <c r="E15" i="5"/>
  <c r="E16" i="5"/>
  <c r="E17" i="5"/>
  <c r="E18" i="5"/>
  <c r="E20" i="5"/>
  <c r="E21" i="5"/>
  <c r="E22" i="5"/>
  <c r="E23" i="5"/>
  <c r="E24" i="5"/>
  <c r="E25" i="5"/>
  <c r="E14" i="5"/>
  <c r="E26" i="5"/>
  <c r="E27" i="5"/>
  <c r="E28" i="5"/>
  <c r="E29" i="5"/>
  <c r="E30" i="5"/>
  <c r="E31" i="5"/>
  <c r="E32" i="5"/>
  <c r="E33" i="5"/>
  <c r="E34" i="5"/>
  <c r="E35" i="5"/>
  <c r="E36" i="5"/>
  <c r="E37" i="5"/>
  <c r="E38" i="5"/>
  <c r="E39" i="5"/>
  <c r="E40" i="5"/>
  <c r="E41" i="5"/>
  <c r="E42" i="5"/>
  <c r="E43" i="5"/>
  <c r="E44" i="5"/>
  <c r="E45" i="5"/>
  <c r="E46" i="5"/>
  <c r="E47" i="5"/>
  <c r="E48" i="5"/>
  <c r="E49" i="5"/>
  <c r="E50" i="5"/>
  <c r="C51" i="5"/>
  <c r="D51" i="5"/>
  <c r="I51" i="5"/>
  <c r="J51" i="5" l="1"/>
  <c r="K51" i="5" s="1"/>
  <c r="E51" i="5"/>
  <c r="E5" i="3"/>
  <c r="E2" i="3"/>
  <c r="D113" i="3"/>
  <c r="D114" i="3"/>
  <c r="E163" i="3"/>
  <c r="E158" i="3"/>
  <c r="E135" i="3"/>
  <c r="E133" i="3"/>
  <c r="E130" i="3"/>
  <c r="E120" i="3"/>
  <c r="E100" i="3"/>
  <c r="E76" i="3"/>
  <c r="E38" i="3"/>
  <c r="D306" i="3" l="1"/>
  <c r="D305" i="3"/>
  <c r="D282" i="3"/>
  <c r="B247" i="3" l="1"/>
  <c r="B239" i="3"/>
  <c r="E67" i="3" l="1"/>
  <c r="E271" i="3" l="1"/>
  <c r="E270" i="3"/>
  <c r="D272" i="3"/>
  <c r="D271" i="3"/>
  <c r="D270" i="3"/>
  <c r="C226" i="3" l="1"/>
  <c r="D252" i="3" l="1"/>
  <c r="D251" i="3"/>
  <c r="E252" i="3"/>
  <c r="E251" i="3"/>
  <c r="E295" i="3"/>
  <c r="E294" i="3"/>
  <c r="E291" i="3"/>
  <c r="E290" i="3"/>
  <c r="E287" i="3"/>
  <c r="E285" i="3"/>
  <c r="E247" i="3"/>
  <c r="E246" i="3"/>
  <c r="E245" i="3"/>
  <c r="E244" i="3"/>
  <c r="E243" i="3"/>
  <c r="E242" i="3"/>
  <c r="E241" i="3"/>
  <c r="E239" i="3"/>
  <c r="E238" i="3"/>
  <c r="E237" i="3"/>
  <c r="E236" i="3"/>
  <c r="E235" i="3"/>
  <c r="E234" i="3"/>
  <c r="E233" i="3"/>
  <c r="D295" i="3"/>
  <c r="D294" i="3"/>
  <c r="D291" i="3"/>
  <c r="D290" i="3"/>
  <c r="D287" i="3"/>
  <c r="D285" i="3"/>
  <c r="D247" i="3"/>
  <c r="D246" i="3"/>
  <c r="D245" i="3"/>
  <c r="D244" i="3"/>
  <c r="D243" i="3"/>
  <c r="D242" i="3"/>
  <c r="D241" i="3"/>
  <c r="D238" i="3"/>
  <c r="D237" i="3"/>
  <c r="D236" i="3"/>
  <c r="D235" i="3"/>
  <c r="D234" i="3"/>
  <c r="D233" i="3"/>
  <c r="E228" i="3"/>
  <c r="E221" i="3"/>
  <c r="D239" i="3" l="1"/>
  <c r="D228" i="3"/>
  <c r="D225" i="3"/>
  <c r="D224" i="3"/>
  <c r="D223" i="3"/>
  <c r="D222" i="3"/>
  <c r="D221" i="3"/>
  <c r="D220" i="3"/>
  <c r="D217" i="3"/>
  <c r="D218" i="3"/>
  <c r="D209" i="3"/>
  <c r="D215" i="3"/>
  <c r="D214" i="3"/>
  <c r="D213" i="3"/>
  <c r="D212" i="3"/>
  <c r="D211" i="3"/>
  <c r="D210" i="3"/>
  <c r="D184" i="3"/>
  <c r="D208" i="3"/>
  <c r="D207" i="3"/>
  <c r="D206" i="3"/>
  <c r="D205" i="3"/>
  <c r="D204" i="3"/>
  <c r="D203" i="3"/>
  <c r="D202" i="3"/>
  <c r="D201" i="3"/>
  <c r="D200" i="3"/>
  <c r="D199" i="3"/>
  <c r="D198" i="3"/>
  <c r="D197" i="3"/>
  <c r="D196" i="3"/>
  <c r="D195" i="3"/>
  <c r="D194" i="3"/>
  <c r="D193" i="3"/>
  <c r="D192" i="3"/>
  <c r="D191" i="3"/>
  <c r="D190" i="3"/>
  <c r="D189" i="3"/>
  <c r="D188" i="3"/>
  <c r="D187" i="3"/>
  <c r="D186" i="3"/>
  <c r="D185"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3" i="3"/>
  <c r="D142" i="3"/>
  <c r="D141" i="3"/>
  <c r="D140" i="3"/>
  <c r="D139" i="3"/>
  <c r="D138" i="3"/>
  <c r="D137" i="3"/>
  <c r="D135" i="3"/>
  <c r="D134" i="3"/>
  <c r="D133" i="3"/>
  <c r="D132" i="3"/>
  <c r="D131" i="3"/>
  <c r="D130" i="3"/>
  <c r="D129" i="3"/>
  <c r="D128" i="3"/>
  <c r="D127" i="3"/>
  <c r="D126" i="3"/>
  <c r="D125" i="3"/>
  <c r="D124" i="3"/>
  <c r="D123" i="3"/>
  <c r="D122" i="3"/>
  <c r="D121" i="3"/>
  <c r="D120" i="3"/>
  <c r="D119" i="3"/>
  <c r="D118" i="3"/>
  <c r="D117" i="3"/>
  <c r="D116" i="3"/>
  <c r="D115" i="3"/>
  <c r="D112" i="3"/>
  <c r="D110" i="3"/>
  <c r="D109" i="3"/>
  <c r="D108" i="3"/>
  <c r="D107" i="3"/>
  <c r="D106" i="3"/>
  <c r="D105" i="3"/>
  <c r="D104" i="3"/>
  <c r="D103" i="3"/>
  <c r="D102" i="3"/>
  <c r="D101" i="3"/>
  <c r="D100" i="3"/>
  <c r="D99" i="3"/>
  <c r="D98" i="3"/>
  <c r="D97" i="3"/>
  <c r="D96" i="3"/>
  <c r="D95" i="3"/>
  <c r="D93" i="3"/>
  <c r="D92" i="3"/>
  <c r="D91" i="3"/>
  <c r="D90" i="3"/>
  <c r="D89" i="3"/>
  <c r="D88" i="3"/>
  <c r="D86" i="3"/>
  <c r="D85" i="3"/>
  <c r="D84" i="3"/>
  <c r="D83" i="3"/>
  <c r="D82" i="3"/>
  <c r="D81" i="3"/>
  <c r="D80" i="3"/>
  <c r="D79" i="3"/>
  <c r="D78" i="3"/>
  <c r="D77" i="3"/>
  <c r="D76" i="3"/>
  <c r="D75" i="3"/>
  <c r="D72" i="3"/>
  <c r="D74" i="3"/>
  <c r="D73" i="3"/>
  <c r="D71" i="3"/>
  <c r="D70" i="3"/>
  <c r="D69" i="3"/>
  <c r="D68" i="3"/>
  <c r="D67" i="3"/>
  <c r="D66" i="3"/>
  <c r="D65"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3" i="3"/>
  <c r="D32" i="3"/>
  <c r="D31" i="3"/>
  <c r="D30" i="3"/>
  <c r="D29" i="3"/>
  <c r="D28" i="3"/>
  <c r="D27" i="3"/>
  <c r="D25" i="3"/>
  <c r="D24" i="3"/>
  <c r="D23" i="3"/>
  <c r="D22" i="3"/>
  <c r="D17" i="3"/>
  <c r="D16" i="3"/>
  <c r="D15" i="3"/>
  <c r="D14" i="3"/>
  <c r="D13" i="3"/>
  <c r="D12" i="3"/>
  <c r="D11" i="3"/>
  <c r="D8" i="3"/>
  <c r="D7" i="3"/>
  <c r="D6" i="3"/>
  <c r="D5" i="3"/>
  <c r="D4" i="3"/>
  <c r="D2" i="3"/>
  <c r="D3" i="3"/>
  <c r="E225" i="3" l="1"/>
  <c r="E224" i="3"/>
  <c r="E223" i="3"/>
  <c r="E222" i="3"/>
  <c r="E220" i="3"/>
  <c r="E217" i="3"/>
  <c r="E218" i="3"/>
  <c r="E209" i="3"/>
  <c r="E215" i="3"/>
  <c r="E214" i="3"/>
  <c r="E213" i="3"/>
  <c r="E212" i="3"/>
  <c r="E211" i="3"/>
  <c r="E210" i="3"/>
  <c r="E184" i="3"/>
  <c r="E208" i="3"/>
  <c r="E207" i="3"/>
  <c r="E206" i="3"/>
  <c r="E205" i="3"/>
  <c r="E204" i="3"/>
  <c r="E203" i="3"/>
  <c r="E202" i="3"/>
  <c r="E201" i="3"/>
  <c r="E200" i="3"/>
  <c r="E199" i="3"/>
  <c r="E198" i="3"/>
  <c r="E197" i="3"/>
  <c r="E196" i="3"/>
  <c r="E195" i="3"/>
  <c r="E194" i="3"/>
  <c r="E193" i="3"/>
  <c r="E192" i="3"/>
  <c r="E191" i="3"/>
  <c r="E190" i="3"/>
  <c r="E189" i="3"/>
  <c r="E188" i="3"/>
  <c r="E187" i="3"/>
  <c r="E186" i="3"/>
  <c r="E185" i="3"/>
  <c r="E182" i="3"/>
  <c r="E181" i="3"/>
  <c r="E180" i="3"/>
  <c r="E179" i="3"/>
  <c r="E178" i="3"/>
  <c r="E177" i="3"/>
  <c r="E176" i="3"/>
  <c r="E175" i="3"/>
  <c r="E174" i="3"/>
  <c r="E173" i="3"/>
  <c r="E172" i="3"/>
  <c r="E171" i="3"/>
  <c r="E170" i="3"/>
  <c r="E169" i="3"/>
  <c r="E168" i="3"/>
  <c r="E167" i="3"/>
  <c r="E166" i="3"/>
  <c r="E165" i="3"/>
  <c r="E164" i="3"/>
  <c r="E162" i="3"/>
  <c r="E160" i="3"/>
  <c r="E159" i="3"/>
  <c r="E157" i="3"/>
  <c r="E156" i="3"/>
  <c r="E155" i="3"/>
  <c r="E154" i="3"/>
  <c r="E152" i="3"/>
  <c r="E151" i="3"/>
  <c r="E150" i="3"/>
  <c r="E149" i="3"/>
  <c r="E148" i="3"/>
  <c r="E147" i="3"/>
  <c r="E146" i="3"/>
  <c r="E143" i="3"/>
  <c r="E142" i="3"/>
  <c r="E141" i="3"/>
  <c r="E140" i="3"/>
  <c r="E139" i="3"/>
  <c r="E138" i="3"/>
  <c r="E137" i="3"/>
  <c r="E134" i="3"/>
  <c r="E132" i="3"/>
  <c r="E131" i="3"/>
  <c r="E129" i="3"/>
  <c r="E128" i="3"/>
  <c r="E127" i="3"/>
  <c r="E126" i="3"/>
  <c r="E125" i="3"/>
  <c r="E124" i="3"/>
  <c r="E123" i="3"/>
  <c r="E122" i="3"/>
  <c r="E121" i="3"/>
  <c r="E119" i="3"/>
  <c r="E118" i="3"/>
  <c r="E117" i="3"/>
  <c r="E116" i="3"/>
  <c r="E110" i="3"/>
  <c r="E109" i="3"/>
  <c r="E108" i="3"/>
  <c r="E107" i="3"/>
  <c r="E106" i="3"/>
  <c r="E105" i="3"/>
  <c r="E104" i="3"/>
  <c r="E103" i="3"/>
  <c r="E102" i="3"/>
  <c r="E101" i="3"/>
  <c r="E99" i="3"/>
  <c r="E98" i="3"/>
  <c r="E97" i="3"/>
  <c r="E96" i="3"/>
  <c r="E95" i="3"/>
  <c r="E93" i="3"/>
  <c r="E92" i="3"/>
  <c r="E91" i="3"/>
  <c r="E90" i="3"/>
  <c r="E89" i="3"/>
  <c r="E88" i="3"/>
  <c r="E86" i="3"/>
  <c r="E85" i="3"/>
  <c r="E84" i="3"/>
  <c r="E83" i="3"/>
  <c r="E82" i="3"/>
  <c r="E81" i="3"/>
  <c r="E75" i="3"/>
  <c r="E72" i="3"/>
  <c r="E74" i="3"/>
  <c r="E73" i="3"/>
  <c r="E71" i="3"/>
  <c r="E70" i="3"/>
  <c r="E69" i="3"/>
  <c r="E68" i="3"/>
  <c r="E66" i="3"/>
  <c r="E65" i="3"/>
  <c r="E63" i="3"/>
  <c r="E62" i="3"/>
  <c r="E61" i="3"/>
  <c r="E60" i="3"/>
  <c r="E59" i="3"/>
  <c r="E58" i="3"/>
  <c r="E57" i="3"/>
  <c r="E56" i="3"/>
  <c r="E55" i="3"/>
  <c r="E54" i="3"/>
  <c r="E53" i="3"/>
  <c r="E52" i="3"/>
  <c r="E51" i="3"/>
  <c r="E50" i="3"/>
  <c r="E49" i="3"/>
  <c r="E48" i="3"/>
  <c r="E47" i="3"/>
  <c r="E46" i="3"/>
  <c r="E45" i="3"/>
  <c r="E44" i="3"/>
  <c r="E43" i="3"/>
  <c r="E37" i="3"/>
  <c r="E36" i="3"/>
  <c r="E35" i="3"/>
  <c r="E33" i="3"/>
  <c r="E32" i="3"/>
  <c r="E31" i="3"/>
  <c r="E30" i="3"/>
  <c r="E29" i="3"/>
  <c r="E28" i="3"/>
  <c r="E27" i="3"/>
  <c r="E25" i="3"/>
  <c r="E23" i="3"/>
  <c r="E22" i="3"/>
  <c r="E17" i="3"/>
  <c r="E16" i="3"/>
  <c r="E15" i="3"/>
  <c r="E14" i="3"/>
  <c r="E13" i="3"/>
  <c r="E12" i="3"/>
  <c r="E11" i="3"/>
  <c r="E8" i="3"/>
  <c r="E7" i="3"/>
  <c r="E6" i="3"/>
  <c r="E4" i="3"/>
  <c r="E3" i="3"/>
  <c r="B226" i="3" l="1"/>
  <c r="D226" i="3" l="1"/>
  <c r="E226" i="3"/>
</calcChain>
</file>

<file path=xl/comments1.xml><?xml version="1.0" encoding="utf-8"?>
<comments xmlns="http://schemas.openxmlformats.org/spreadsheetml/2006/main">
  <authors>
    <author>Tavelin Charlotte RK STAB</author>
  </authors>
  <commentList>
    <comment ref="K52" authorId="0">
      <text>
        <r>
          <rPr>
            <b/>
            <sz val="9"/>
            <color indexed="81"/>
            <rFont val="Tahoma"/>
            <family val="2"/>
          </rPr>
          <t>Martin Frick RGS IT:</t>
        </r>
        <r>
          <rPr>
            <sz val="9"/>
            <color indexed="81"/>
            <rFont val="Tahoma"/>
            <family val="2"/>
          </rPr>
          <t xml:space="preserve">
Detta är resultatgenomsnitt i procent av antal vårdval via 1177 Vårdguidens e-tjänster första kvartalet 2017.
Antal digitala vårdval har i genomsnitt ökat från 34% till 52% och målet på 50% har nåtts av 35 vårdcentraler.
Antal digtala vårdval för första kvartalet 2017, har i antal ökat med 1851 jämfört med första kvartalet 2016 och det motsvarar en ökning på 73%. 
 </t>
        </r>
      </text>
    </comment>
  </commentList>
</comments>
</file>

<file path=xl/comments2.xml><?xml version="1.0" encoding="utf-8"?>
<comments xmlns="http://schemas.openxmlformats.org/spreadsheetml/2006/main">
  <authors>
    <author>Tavelin Charlotte RK STAB</author>
  </authors>
  <commentList>
    <comment ref="A226" authorId="0">
      <text>
        <r>
          <rPr>
            <b/>
            <sz val="9"/>
            <color indexed="81"/>
            <rFont val="Tahoma"/>
            <family val="2"/>
          </rPr>
          <t>Tavelin Charlotte RK STAB:</t>
        </r>
        <r>
          <rPr>
            <sz val="9"/>
            <color indexed="81"/>
            <rFont val="Tahoma"/>
            <family val="2"/>
          </rPr>
          <t xml:space="preserve">
Ärenden i bastjänsterna såsom förnya recept, beställ tid, kontakt, frågor, råd osv dvs som vården besvarar manuellt.</t>
        </r>
      </text>
    </comment>
  </commentList>
</comments>
</file>

<file path=xl/sharedStrings.xml><?xml version="1.0" encoding="utf-8"?>
<sst xmlns="http://schemas.openxmlformats.org/spreadsheetml/2006/main" count="399" uniqueCount="359">
  <si>
    <t>Vårdenhet</t>
  </si>
  <si>
    <t>Vårdenhetskod</t>
  </si>
  <si>
    <t xml:space="preserve">Digitalt vårdval     </t>
  </si>
  <si>
    <t>Andel vårdval via 1177</t>
  </si>
  <si>
    <t>Digitalt vårdval</t>
  </si>
  <si>
    <t>Blanketter</t>
  </si>
  <si>
    <t>Andel vårdval via 1177*</t>
  </si>
  <si>
    <t>System-tilldelade</t>
  </si>
  <si>
    <t>Amadeuskliniken Söndrum</t>
  </si>
  <si>
    <t xml:space="preserve">Capio Citykliniken Halmstad                                                                                                                           </t>
  </si>
  <si>
    <t xml:space="preserve">Capio Familjeläkarna Skrea                                                                                                                                  </t>
  </si>
  <si>
    <t xml:space="preserve">Capio Familjeläkarna Söderbro/Glommen                                                                                                                       </t>
  </si>
  <si>
    <t xml:space="preserve">Familjeläkarna vid Torget, Laholm                                                                                                                     </t>
  </si>
  <si>
    <t xml:space="preserve">Husläkarna Kungsbacka                                                                                                                                 </t>
  </si>
  <si>
    <t xml:space="preserve">Husläkarna Vallda                                                                                                                                     </t>
  </si>
  <si>
    <t xml:space="preserve">Husläkarna Varmbadhuset Varberg                                                                                                                       </t>
  </si>
  <si>
    <t xml:space="preserve">HälsoRingen Glänninge                                                                                                                                 </t>
  </si>
  <si>
    <t xml:space="preserve">HälsoRingen Knäred                                                                                                                                    </t>
  </si>
  <si>
    <t xml:space="preserve">Laurentiuskliniken                                                                                                                                    </t>
  </si>
  <si>
    <t xml:space="preserve">Läjeskliniken                                                                                                                                         </t>
  </si>
  <si>
    <t xml:space="preserve">Läkargruppen Tre hjärtan                                                                                                                              </t>
  </si>
  <si>
    <t xml:space="preserve">Neptunuskliniken Hamnen/Bäckgatan                                                                                                                     </t>
  </si>
  <si>
    <t xml:space="preserve">Stenblommans Vårdcentral                                                                                                                              </t>
  </si>
  <si>
    <t xml:space="preserve">Säröledens Familjeläkare                                                                                                                              </t>
  </si>
  <si>
    <t xml:space="preserve">Söndrumskliniken                                                                                                                                      </t>
  </si>
  <si>
    <t xml:space="preserve">Viktoriakliniken Kungsgatan                                                                                                                           </t>
  </si>
  <si>
    <t xml:space="preserve">Vårdcentralen Andersberg                                                                                                                              </t>
  </si>
  <si>
    <t xml:space="preserve">Vårdcentralen Bäckagård                                                                                                                               </t>
  </si>
  <si>
    <t xml:space="preserve">Vårdcentralen Falkenberg                                                                                                                              </t>
  </si>
  <si>
    <t xml:space="preserve">Vårdcentralen Fjärås                                                                                                                                  </t>
  </si>
  <si>
    <t xml:space="preserve">Vårdcentralen Getinge                                                                                                                                 </t>
  </si>
  <si>
    <t xml:space="preserve">Vårdcentralen Hertig Knut                                                                                                                             </t>
  </si>
  <si>
    <t xml:space="preserve">Vårdcentralen Hyltebruk                                                                                                                               </t>
  </si>
  <si>
    <t xml:space="preserve">Vårdcentralen Håsten                                                                                                                                  </t>
  </si>
  <si>
    <t>Vårdcentralen Kolla</t>
  </si>
  <si>
    <t xml:space="preserve">Vårdcentralen Kungsbacka                                                                                                                              </t>
  </si>
  <si>
    <t xml:space="preserve">Vårdcentralen Centrum Laholm                                                                                                                                  </t>
  </si>
  <si>
    <t xml:space="preserve">Vårdcentralen Nyhem                                                                                                                                   </t>
  </si>
  <si>
    <t xml:space="preserve">Vårdcentralen Onsala                                                                                                                       </t>
  </si>
  <si>
    <t xml:space="preserve">Vårdcentralen Oskarström                                                                                                                   </t>
  </si>
  <si>
    <t xml:space="preserve">Vårdcentralen Slöinge                                                                                                                                 </t>
  </si>
  <si>
    <t xml:space="preserve">Vårdcentralen Särö                                                                                                                         </t>
  </si>
  <si>
    <t xml:space="preserve">Vårdcentralen Torup                                                                                                                                   </t>
  </si>
  <si>
    <t xml:space="preserve">Vårdcentralen Tvååker                                                                                                                                 </t>
  </si>
  <si>
    <t xml:space="preserve">Vårdcentralen Ullared                                                                                                                                 </t>
  </si>
  <si>
    <t xml:space="preserve">Vårdcentralen Vallås                                                                                                                       </t>
  </si>
  <si>
    <t xml:space="preserve">Vårdcentralen Veddige                                                                                                                                 </t>
  </si>
  <si>
    <t xml:space="preserve">Vårdcentralen Vessigebro                                                                                                                              </t>
  </si>
  <si>
    <t xml:space="preserve">Vårdcentralen Västra Vall                                                                                                         </t>
  </si>
  <si>
    <t xml:space="preserve">Vårdcentralen Åsa                                                                                                                                     </t>
  </si>
  <si>
    <t xml:space="preserve">Totalt: </t>
  </si>
  <si>
    <t xml:space="preserve">Antal ärenden totalt </t>
  </si>
  <si>
    <t>Av/omboka tid</t>
  </si>
  <si>
    <t>Basutbud</t>
  </si>
  <si>
    <t>Förnya recept</t>
  </si>
  <si>
    <t>B</t>
  </si>
  <si>
    <t>Beställa/boka tid</t>
  </si>
  <si>
    <t>Prov-rtgsvar</t>
  </si>
  <si>
    <t>Kontakta mig/Meddelande till mottagningen</t>
  </si>
  <si>
    <t>Frågor/Rådgivning</t>
  </si>
  <si>
    <t>Hjälp oss att bli bättre</t>
  </si>
  <si>
    <t>Egenremisser</t>
  </si>
  <si>
    <t>Har min remiss kommit fram?</t>
  </si>
  <si>
    <t>Begära intyg</t>
  </si>
  <si>
    <t>Begära journalkopior</t>
  </si>
  <si>
    <t>Vaccination inför utlandsresa</t>
  </si>
  <si>
    <t>Råd/stöd ang levnadsvanor</t>
  </si>
  <si>
    <t>Webbtidbokning - både integrerad och fristående tidbok</t>
  </si>
  <si>
    <t>Journalspärr</t>
  </si>
  <si>
    <t>Klamydiatest</t>
  </si>
  <si>
    <t>Antal ärenden in per mottagning, mål +20%</t>
  </si>
  <si>
    <t>Affektiva mottagningen Halmstad</t>
  </si>
  <si>
    <t>AK-mottagningen, Medicin Varberg</t>
  </si>
  <si>
    <t>Allergimottagning för barn och ungdomar Kungsbacka</t>
  </si>
  <si>
    <t>Amadeus Fyllinge</t>
  </si>
  <si>
    <t>Amadeus Söndrum</t>
  </si>
  <si>
    <t>Audionommottagningen Falkenberg</t>
  </si>
  <si>
    <t>Audionommottagningen Halmstad</t>
  </si>
  <si>
    <t>Audionommottagningen Kungsbacka</t>
  </si>
  <si>
    <t>Audionommottagningen Varberg</t>
  </si>
  <si>
    <t>Barn- och ungdomsmott Varberg</t>
  </si>
  <si>
    <t>Barn- och ungdomsmottagningen Kungsbacka</t>
  </si>
  <si>
    <t>BUP Falkenberg</t>
  </si>
  <si>
    <t>BUP Halmstad</t>
  </si>
  <si>
    <t>BUP Hylte</t>
  </si>
  <si>
    <t>BUP Kungsbacka</t>
  </si>
  <si>
    <t>BUP Laholm</t>
  </si>
  <si>
    <t>BUP Varberg</t>
  </si>
  <si>
    <t xml:space="preserve">BUP-linjen </t>
  </si>
  <si>
    <t>Capio Familjeläkarna Skrea</t>
  </si>
  <si>
    <t>Capio Familjeläkarna Söderbro/Glommen</t>
  </si>
  <si>
    <t>Capio Husläkarna Kungsbacka</t>
  </si>
  <si>
    <t>Capio husläkarna Vallda</t>
  </si>
  <si>
    <t>Capio Psykiatri Varberg</t>
  </si>
  <si>
    <t>Capio TILMA Halmstad</t>
  </si>
  <si>
    <t>Capio Tilma Varberg</t>
  </si>
  <si>
    <t>Diabetesmottagningen, Medicin Varberg</t>
  </si>
  <si>
    <t>Dietistmottagningen HS Halmstad</t>
  </si>
  <si>
    <t>Dietistmottagningen HS Kungsbacka</t>
  </si>
  <si>
    <t>Dietistmottagningen HS Varberg</t>
  </si>
  <si>
    <t>Distriktssköterskemottagningen Unnaryd</t>
  </si>
  <si>
    <t>Familjeläkarna vid torget, Laholm</t>
  </si>
  <si>
    <t>Folktandvården Breared</t>
  </si>
  <si>
    <t>Folktandvården Bua</t>
  </si>
  <si>
    <t>Folktandvården City Halmstad</t>
  </si>
  <si>
    <t>Folktandvården Falkenberg</t>
  </si>
  <si>
    <t>Folktandvården Fjärås</t>
  </si>
  <si>
    <t>Folktandvården Getinge</t>
  </si>
  <si>
    <t>Folktandvården Hyltebruk</t>
  </si>
  <si>
    <t>Folktandvården Knäred</t>
  </si>
  <si>
    <t>Folktandvården Laholm</t>
  </si>
  <si>
    <t>Folktandvården Nyhem</t>
  </si>
  <si>
    <t>Folktandvården Oskarström</t>
  </si>
  <si>
    <t>Folktandvården Söndrum</t>
  </si>
  <si>
    <t>Folktandvården Tvååker</t>
  </si>
  <si>
    <t>Folktandvården Ullared</t>
  </si>
  <si>
    <t xml:space="preserve">Folktandvården Vallås </t>
  </si>
  <si>
    <t>Folktandvården Veddige</t>
  </si>
  <si>
    <t>Folktandvården Vessigebro</t>
  </si>
  <si>
    <t>Folktandvården Västra Vall</t>
  </si>
  <si>
    <t>Folktandvården Åsa</t>
  </si>
  <si>
    <t>Glutenintolerans- ansökan</t>
  </si>
  <si>
    <t xml:space="preserve">Gynekologisk cellprovtagning Frågor </t>
  </si>
  <si>
    <t>Gynmott Halmstad</t>
  </si>
  <si>
    <t>Gynmott Kungsbacka</t>
  </si>
  <si>
    <t>Gynmott Varberg</t>
  </si>
  <si>
    <t>Habiliteringen Falkenberg</t>
  </si>
  <si>
    <t>Habiliteringen Kungsbacka</t>
  </si>
  <si>
    <t>Habiliteringen Varberg</t>
  </si>
  <si>
    <t>Habilliteringen Halmstad</t>
  </si>
  <si>
    <t>Hematologimottagningen, Medicin Halmstad</t>
  </si>
  <si>
    <t>Hematologimottagningen, Medicin Varberg</t>
  </si>
  <si>
    <t>Hjälpmedelscentrum Halmstad</t>
  </si>
  <si>
    <t>Hjälpmedelscentrum Kungsbacka</t>
  </si>
  <si>
    <t>Hjärtmottagningen , Medicin Varberg</t>
  </si>
  <si>
    <t>Hudmottagningen Halmstad</t>
  </si>
  <si>
    <t>Hudmottagningen Varberg</t>
  </si>
  <si>
    <t>Husläkarna Varmbadhuset Varberg</t>
  </si>
  <si>
    <t>Hälsa &amp; Rehabilitering Falkenberg</t>
  </si>
  <si>
    <t>Hälsa &amp; Rehabilitering Kungsbacka</t>
  </si>
  <si>
    <t>HälsoRingen Glänninge</t>
  </si>
  <si>
    <t>Hälsoringen Knäred</t>
  </si>
  <si>
    <t>Hörselteamet Halmstad</t>
  </si>
  <si>
    <t>Infektionsmottagningen Halmstad</t>
  </si>
  <si>
    <t>Klinisk fysiologi/Hjärtmottagningen Halmstad</t>
  </si>
  <si>
    <t>Klinisk studieenhet, Medicin Halmstad</t>
  </si>
  <si>
    <t>Kvinnohälsovården Falkenberg/Ullared</t>
  </si>
  <si>
    <t>Kvinnohälsovården Halmstad</t>
  </si>
  <si>
    <t>Kvinnohälsovården Hyltebruk</t>
  </si>
  <si>
    <t>Kvinnohälsovården Laholm</t>
  </si>
  <si>
    <t>Kvinnohälsovården Varberg</t>
  </si>
  <si>
    <t>Lotusgården Kungsbacka</t>
  </si>
  <si>
    <t>Lung- och allergimottagningen Halmstad</t>
  </si>
  <si>
    <t>Läjeskliniken</t>
  </si>
  <si>
    <t>Läkargruppen Tre Hjärtan</t>
  </si>
  <si>
    <t>Mag- och tarmmmottagningen, Medicin Varberg</t>
  </si>
  <si>
    <t xml:space="preserve">Mammografi Falkenberg    </t>
  </si>
  <si>
    <t xml:space="preserve">Mammografi Halmstad       </t>
  </si>
  <si>
    <t xml:space="preserve">Mammografi Kungsbacka   </t>
  </si>
  <si>
    <t xml:space="preserve">Mammografi Varberg         </t>
  </si>
  <si>
    <t>Medicinmottagningen Halmstad</t>
  </si>
  <si>
    <t>Medicinmottagningen Kungsbacka</t>
  </si>
  <si>
    <t>Medicinmottagningen Varberg</t>
  </si>
  <si>
    <t>Minnesmottagningen Halmstad</t>
  </si>
  <si>
    <t>Minnesmottagningen Varberg</t>
  </si>
  <si>
    <t>Mottagningen för hormonella sjukdomar, Medicin Varberg</t>
  </si>
  <si>
    <t>Mottagningen för smärtrehabilitering, Varberg</t>
  </si>
  <si>
    <t>Neptunus Bäckgatan/Hamnen</t>
  </si>
  <si>
    <t>Neurofysiologimottagningen, Medicin Varberg</t>
  </si>
  <si>
    <t>Neurologimottagningen Halmstad</t>
  </si>
  <si>
    <t>Neurologimottagningen Varberg</t>
  </si>
  <si>
    <t>Njur- och dialysmottagningen Halmstad</t>
  </si>
  <si>
    <t>Njur- och dialysmottagningen, Medicin Varberg</t>
  </si>
  <si>
    <t>Närakuten Kungsbacka</t>
  </si>
  <si>
    <t>Ortopedmottagningen Halmstad</t>
  </si>
  <si>
    <t>Ortopedmottagningen Kungsbacka</t>
  </si>
  <si>
    <t>Ortopedmottagningen Varberg</t>
  </si>
  <si>
    <t>Psykos- och SVKmott. Halmstad</t>
  </si>
  <si>
    <t>Qvinnolivet Kungsbacka</t>
  </si>
  <si>
    <t>Rehabkliniken Halmstad</t>
  </si>
  <si>
    <t>Rehabkliniken Kungsbacka</t>
  </si>
  <si>
    <t>Rehabkliniken Varberg</t>
  </si>
  <si>
    <t>Resurscentrum för kommunikation DaKo Halmstad</t>
  </si>
  <si>
    <t>Resurscentrum för kommunikation DaKo Varberg</t>
  </si>
  <si>
    <t>Röntgen Falkenberg</t>
  </si>
  <si>
    <t>Röntgen Halmstad</t>
  </si>
  <si>
    <t>Röntgen Kungsbacka</t>
  </si>
  <si>
    <t>Röntgen Varberg</t>
  </si>
  <si>
    <t>Specialisttandvården Halmstad</t>
  </si>
  <si>
    <t>STD-mottagningen Halmstad</t>
  </si>
  <si>
    <t>STD-mottagningen Varberg</t>
  </si>
  <si>
    <t>Stenblommans psykiatri</t>
  </si>
  <si>
    <t>Stenblommans Vårdcentral</t>
  </si>
  <si>
    <t>Syncentralen Halmstad</t>
  </si>
  <si>
    <t>Syncentralen Kungsbacka</t>
  </si>
  <si>
    <t>Säröledens Familjeläkare</t>
  </si>
  <si>
    <t>Söndrumskliniken</t>
  </si>
  <si>
    <t>Tandregleringen Falkenberg</t>
  </si>
  <si>
    <t>Tandregleringen Halmstad</t>
  </si>
  <si>
    <t>Tandregleringen Kungsbacka</t>
  </si>
  <si>
    <t>Tandregleringen Varberg</t>
  </si>
  <si>
    <t>Tudorklinikens allmänläk.mottagning</t>
  </si>
  <si>
    <t>Undersökning av stora kroppspulsådern</t>
  </si>
  <si>
    <t>Ungdomsmottagningen Falkenberg</t>
  </si>
  <si>
    <t>Ungdomsmottagningen Halmstad</t>
  </si>
  <si>
    <t>Ungdomsmottagningen Hyltebruk</t>
  </si>
  <si>
    <t>Ungdomsmottagningen Kungsbacka</t>
  </si>
  <si>
    <t>Ungdomsmottagningen Laholm</t>
  </si>
  <si>
    <t>Ungdomsmottagningen Varberg</t>
  </si>
  <si>
    <t>Urologmottagning Halmstad</t>
  </si>
  <si>
    <t>Urologmottagning Varberg</t>
  </si>
  <si>
    <t>Urologmottagningen Kungsbacka</t>
  </si>
  <si>
    <t>Viktoriakliniken Kungsgatan</t>
  </si>
  <si>
    <t>Vuxenpsykiatriskmott Halmstad</t>
  </si>
  <si>
    <t>Vuxenpsykiatriskmott Hyltebruk</t>
  </si>
  <si>
    <t>Vuxenpsykiatriskmott Kungsbacka</t>
  </si>
  <si>
    <t>Vuxenpsykiatriskmott Laholm</t>
  </si>
  <si>
    <t>Vuxenpsykiatriskmott Varberg</t>
  </si>
  <si>
    <t>Vårdcentralen Falkenberg</t>
  </si>
  <si>
    <t>Ätstöringensenheten Varberg</t>
  </si>
  <si>
    <t>Ätstörningsenheten Halmstad</t>
  </si>
  <si>
    <t>Ögonmottagningen Halmstad</t>
  </si>
  <si>
    <t>Ögonmottagningen Kungsbacka</t>
  </si>
  <si>
    <t>Ögonmottagningen Varberg</t>
  </si>
  <si>
    <t xml:space="preserve">Öron-, näs- halsmottagning Halmstad </t>
  </si>
  <si>
    <t>Öron-, näs- halsmottagning Kungsbacka</t>
  </si>
  <si>
    <t>Öron-, näs- halsmottagning Varberg</t>
  </si>
  <si>
    <t>Summa</t>
  </si>
  <si>
    <t>Antal genomförda vårdval i 1177 Vårdguidens e-tjänster</t>
  </si>
  <si>
    <t>Bokade vårdaktör</t>
  </si>
  <si>
    <t>Ombokade vårdaktör</t>
  </si>
  <si>
    <t>Avbokade vårdaktör</t>
  </si>
  <si>
    <t>Bokningar totalt</t>
  </si>
  <si>
    <t>Webbtidbok Mammografin</t>
  </si>
  <si>
    <t>Antal invånare</t>
  </si>
  <si>
    <t>Antal invånare med inloggning</t>
  </si>
  <si>
    <t>Antal invånare med inloggning i %</t>
  </si>
  <si>
    <t>Antal vårdgivare med behörighet</t>
  </si>
  <si>
    <t>Antal anslutna mottagningar</t>
  </si>
  <si>
    <t>Invånare</t>
  </si>
  <si>
    <t>Vårdgivare</t>
  </si>
  <si>
    <t>Inloggning med e-legitimation</t>
  </si>
  <si>
    <t>Egenbokning invånare</t>
  </si>
  <si>
    <t>Egenombokning invånare</t>
  </si>
  <si>
    <t>Egenavbokning invånare</t>
  </si>
  <si>
    <t>Digitala vårdval</t>
  </si>
  <si>
    <t>Psykologverksamheten inom MVårdcentralen- och BHV</t>
  </si>
  <si>
    <t>Vårdcentralen Andersberg</t>
  </si>
  <si>
    <t>Vårdcentralen Bäckagård</t>
  </si>
  <si>
    <t>Vårdcentralen Fjärås</t>
  </si>
  <si>
    <t>Vårdcentralen Getinge</t>
  </si>
  <si>
    <t>Vårdcentralen Hertig Knut</t>
  </si>
  <si>
    <t>Vårdcentralen Hyltebruk</t>
  </si>
  <si>
    <t>Vårdcentralen Håsten</t>
  </si>
  <si>
    <t>Vårdcentralen Kungsbacka</t>
  </si>
  <si>
    <t>Vårdcentralen Laholm</t>
  </si>
  <si>
    <t>Vårdcentralen Nyhem</t>
  </si>
  <si>
    <t>Vårdcentralen Onsala</t>
  </si>
  <si>
    <t>Vårdcentralen Oskarström</t>
  </si>
  <si>
    <t>Vårdcentralen Slöinge</t>
  </si>
  <si>
    <t>Vårdcentralen Särö</t>
  </si>
  <si>
    <t>Vårdcentralen Torup</t>
  </si>
  <si>
    <t>Vårdcentralen Tvååker</t>
  </si>
  <si>
    <t>Vårdcentralen Ullared</t>
  </si>
  <si>
    <t>Vårdcentralen Vallås</t>
  </si>
  <si>
    <t>Vårdcentralen Veddige</t>
  </si>
  <si>
    <t>Vårdcentralen Vessigebro</t>
  </si>
  <si>
    <t>Vårdcentralen Åsa</t>
  </si>
  <si>
    <t>Fråga 1177 Vårdguiden (sjukvårdsrådgivningen)</t>
  </si>
  <si>
    <t>Hälsa &amp; Rehabilitering Varberg</t>
  </si>
  <si>
    <t>Kirurgimottagningen Halmstad</t>
  </si>
  <si>
    <t>Kirurgimottagningen Kungsbacka</t>
  </si>
  <si>
    <t>Kirurgimottagningen Varberg</t>
  </si>
  <si>
    <t>Barn- och ungdomsmott Halmstad inkl Falkenberg</t>
  </si>
  <si>
    <t>Laurentiuskliniken Falkenberg</t>
  </si>
  <si>
    <t>Ljusbehandlingen Falkenberg</t>
  </si>
  <si>
    <t>Vuxenpsykiatriskmott+psykos Falkenberg</t>
  </si>
  <si>
    <t>Hjälpmedelscentrum Halland</t>
  </si>
  <si>
    <t>Logopedmottagningen HS Halmstad</t>
  </si>
  <si>
    <t>Logopedmottagningen HS Varberg</t>
  </si>
  <si>
    <t>Utveckling I Halland</t>
  </si>
  <si>
    <t>Vårdcentralen Västra Vall/Breared</t>
  </si>
  <si>
    <t>Bokningar</t>
  </si>
  <si>
    <t>Ombokningar</t>
  </si>
  <si>
    <t>Avbokningar</t>
  </si>
  <si>
    <t>Hörselteamet Kungsbacka</t>
  </si>
  <si>
    <t xml:space="preserve">Allergimottagningen, Medicin Varberg </t>
  </si>
  <si>
    <t>Bukaorta</t>
  </si>
  <si>
    <t>Inloggning med e-legitimation i %</t>
  </si>
  <si>
    <t>Hjälpmedelscentrum Varberg</t>
  </si>
  <si>
    <t>Blodcentralen Varberg (start v. 20, 2016)</t>
  </si>
  <si>
    <t>Blodcentralen Halmstad (start v. 20, 2016, + v.10)</t>
  </si>
  <si>
    <t>Blodcentralen Falkenberg (start v.20 2016)</t>
  </si>
  <si>
    <t>Ärenden i snitt per månad</t>
  </si>
  <si>
    <t>Logopedmottagningen HS Laholm</t>
  </si>
  <si>
    <t>Logopedmottagningen HS Falkenberg</t>
  </si>
  <si>
    <t>Logopedmottagningen HS Kungsbacka</t>
  </si>
  <si>
    <t xml:space="preserve">Inloggningar i Halland </t>
  </si>
  <si>
    <t xml:space="preserve">Tudorkliniken                                                                                                               </t>
  </si>
  <si>
    <t xml:space="preserve">Amadeuskliniken Fyllinge                                                                                                                       </t>
  </si>
  <si>
    <t>Förnya hälpmedel</t>
  </si>
  <si>
    <t xml:space="preserve">BB/Förlossning Halmstad </t>
  </si>
  <si>
    <t>BB/Förlossning Varberg</t>
  </si>
  <si>
    <t>Gynekologisk Cellprovtagning</t>
  </si>
  <si>
    <t>Bokningsärenden invånare</t>
  </si>
  <si>
    <t>Bokningsärenden personal</t>
  </si>
  <si>
    <t>Bokningsärenden totalt</t>
  </si>
  <si>
    <t>Bokningar webb</t>
  </si>
  <si>
    <t>Invånare i Halland (genomsnitt)</t>
  </si>
  <si>
    <t>Fotvårdsmottagningen medicin Varberg</t>
  </si>
  <si>
    <t>Neurorehabiliteringen Kungsbacka</t>
  </si>
  <si>
    <t>Äldrepsykiatrimottagningen Varberg</t>
  </si>
  <si>
    <t>Ögonhuset Halmstad</t>
  </si>
  <si>
    <t>Blodcentralen Falkenberg</t>
  </si>
  <si>
    <t>Blodcentralen Halmstad</t>
  </si>
  <si>
    <t>Blodcentralen Varberg</t>
  </si>
  <si>
    <t>31/3 2016</t>
  </si>
  <si>
    <t>31/3 2017</t>
  </si>
  <si>
    <t>Förändring 2016 - 2017</t>
  </si>
  <si>
    <t>Journalservice Halland</t>
  </si>
  <si>
    <t xml:space="preserve">Kattegattkliniken  </t>
  </si>
  <si>
    <t>Patientnämndens kansli</t>
  </si>
  <si>
    <t xml:space="preserve">Strandängshälsan, Laholm </t>
  </si>
  <si>
    <t>Vårdgarantiservice Halland</t>
  </si>
  <si>
    <t>Ansökan om färdtjänst</t>
  </si>
  <si>
    <t>Arbetsterapin Hallands sjukhus Kungsbacka</t>
  </si>
  <si>
    <t>Arbetsterapin Hallands sjukhus Varberg</t>
  </si>
  <si>
    <t>BUP Behandlingsenheten</t>
  </si>
  <si>
    <t>Capio Movement Otropedmottagningen Halmstad</t>
  </si>
  <si>
    <t xml:space="preserve">Folktandvården Kolla </t>
  </si>
  <si>
    <t xml:space="preserve">Lagaholmskliniken  </t>
  </si>
  <si>
    <t xml:space="preserve">Kvinnohälsovården Kungsbacka </t>
  </si>
  <si>
    <t xml:space="preserve">Laholmshälsan </t>
  </si>
  <si>
    <t>Psykologmottagningen Hallands sjukhus Halmstad</t>
  </si>
  <si>
    <t>Psykologmottagningen Hallands sjukhus Varberg</t>
  </si>
  <si>
    <t>1 jan - 31 mars 2016</t>
  </si>
  <si>
    <t>1 jan - 31 mars 2017</t>
  </si>
  <si>
    <t>Antal vårdval per vårdcentral efter kvartal 1 2016 - 2017</t>
  </si>
  <si>
    <t xml:space="preserve">Ärenden totalt kvartal 1 </t>
  </si>
  <si>
    <t>Kvartal 1 2016</t>
  </si>
  <si>
    <t>Kvartal 1 2017</t>
  </si>
  <si>
    <t xml:space="preserve">Kattegattkliniken                                                                                                                     </t>
  </si>
  <si>
    <t xml:space="preserve">Strandängshälsan </t>
  </si>
  <si>
    <t xml:space="preserve">Lagaholmskliniken </t>
  </si>
  <si>
    <t>Andel av totalt genomförda vårdval (-systemval)</t>
  </si>
  <si>
    <t>Förändring 2016 - 2017 i %</t>
  </si>
  <si>
    <t>Förändring 2016-2017</t>
  </si>
  <si>
    <t>Fördelning 1:a kvartalet 2016 - 2017</t>
  </si>
  <si>
    <t>Inloggningar journalen via nätet</t>
  </si>
  <si>
    <t>Unika invånare som loggat in i JVN 1/1 - 31/3 2017</t>
  </si>
  <si>
    <t>Totalt antal förstagångsträffar i JVN 1/1 - 31/3 2017</t>
  </si>
  <si>
    <t>Totalt antal förstagångsträffar i JVN sedan start 26/9-16</t>
  </si>
  <si>
    <t>Capio Citykliniken Halmstad</t>
  </si>
  <si>
    <t>Totala antalet aktiva vårdval</t>
  </si>
  <si>
    <t>Utomläns boende blankett</t>
  </si>
  <si>
    <t>Förstagångsträffar</t>
  </si>
  <si>
    <t>Journalen via nätet</t>
  </si>
  <si>
    <t>Unika invånare som loggat in i journalen</t>
  </si>
  <si>
    <t>Totalt antal förstagångsträffar sedan start 25/8-16- 31/3-17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</si>
</sst>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r_-;\-* #,##0.00\ _k_r_-;_-* &quot;-&quot;??\ _k_r_-;_-@_-"/>
    <numFmt numFmtId="164" formatCode="0.0%"/>
    <numFmt numFmtId="165" formatCode="_-* #,##0\ _k_r_-;\-* #,##0\ _k_r_-;_-* &quot;-&quot;??\ _k_r_-;_-@_-"/>
  </numFmts>
  <fonts count="18" x14ac:knownFonts="1">
    <font>
      <sz val="11"/>
      <color theme="1"/>
      <name val="Calibri"/>
      <family val="2"/>
      <scheme val="minor"/>
    </font>
    <font>
      <sz val="11"/>
      <color theme="1"/>
      <name val="Calibri"/>
      <family val="2"/>
      <scheme val="minor"/>
    </font>
    <font>
      <b/>
      <sz val="12"/>
      <color theme="1"/>
      <name val="Arial"/>
      <family val="2"/>
    </font>
    <font>
      <b/>
      <sz val="14"/>
      <color theme="1"/>
      <name val="Times New Roman"/>
      <family val="1"/>
    </font>
    <font>
      <b/>
      <sz val="10"/>
      <color theme="1"/>
      <name val="Arial"/>
      <family val="2"/>
    </font>
    <font>
      <sz val="10"/>
      <name val="Arial"/>
      <family val="2"/>
    </font>
    <font>
      <sz val="10"/>
      <color theme="1"/>
      <name val="Arial"/>
      <family val="2"/>
    </font>
    <font>
      <sz val="10"/>
      <color theme="1"/>
      <name val="Times New Roman"/>
      <family val="2"/>
    </font>
    <font>
      <b/>
      <sz val="12"/>
      <color theme="1"/>
      <name val="Calibri"/>
      <family val="2"/>
      <scheme val="minor"/>
    </font>
    <font>
      <b/>
      <sz val="12"/>
      <color theme="1"/>
      <name val="Times New Roman"/>
      <family val="1"/>
    </font>
    <font>
      <b/>
      <sz val="9"/>
      <color indexed="81"/>
      <name val="Tahoma"/>
      <family val="2"/>
    </font>
    <font>
      <sz val="9"/>
      <color indexed="81"/>
      <name val="Tahoma"/>
      <family val="2"/>
    </font>
    <font>
      <b/>
      <sz val="11"/>
      <name val="Arial"/>
      <family val="2"/>
    </font>
    <font>
      <b/>
      <sz val="12"/>
      <name val="Arial"/>
      <family val="2"/>
    </font>
    <font>
      <b/>
      <sz val="10"/>
      <name val="Arial"/>
      <family val="2"/>
    </font>
    <font>
      <b/>
      <sz val="11"/>
      <color theme="1"/>
      <name val="Calibri"/>
      <family val="2"/>
      <scheme val="minor"/>
    </font>
    <font>
      <sz val="10"/>
      <color rgb="FF000000"/>
      <name val="Arial"/>
      <family val="2"/>
    </font>
    <font>
      <sz val="11"/>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4"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79998168889431442"/>
        <bgColor rgb="FFFFE598"/>
      </patternFill>
    </fill>
  </fills>
  <borders count="2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6">
    <xf numFmtId="0" fontId="0" fillId="0" borderId="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cellStyleXfs>
  <cellXfs count="134">
    <xf numFmtId="0" fontId="0" fillId="0" borderId="0" xfId="0"/>
    <xf numFmtId="0" fontId="2" fillId="0" borderId="1" xfId="0" applyFont="1" applyBorder="1" applyAlignment="1">
      <alignment horizontal="left" vertical="center"/>
    </xf>
    <xf numFmtId="0" fontId="0" fillId="0" borderId="0" xfId="0" applyFill="1" applyBorder="1" applyAlignment="1">
      <alignment horizontal="center" vertical="center"/>
    </xf>
    <xf numFmtId="0" fontId="4" fillId="4" borderId="4" xfId="0" applyFont="1" applyFill="1" applyBorder="1" applyAlignment="1">
      <alignment horizontal="left" vertical="center" wrapText="1"/>
    </xf>
    <xf numFmtId="0" fontId="5" fillId="4" borderId="5" xfId="2" applyFont="1" applyFill="1" applyBorder="1" applyAlignment="1">
      <alignment horizontal="left" vertical="center" wrapText="1"/>
    </xf>
    <xf numFmtId="0" fontId="7" fillId="0" borderId="0" xfId="0" applyFont="1" applyFill="1" applyBorder="1" applyAlignment="1">
      <alignment horizontal="center" vertical="center"/>
    </xf>
    <xf numFmtId="0" fontId="5" fillId="4" borderId="4" xfId="2" applyFont="1" applyFill="1" applyBorder="1" applyAlignment="1">
      <alignment horizontal="left" vertical="center" wrapText="1"/>
    </xf>
    <xf numFmtId="0" fontId="2" fillId="4" borderId="0" xfId="0" applyFont="1" applyFill="1" applyBorder="1" applyAlignment="1">
      <alignment horizontal="center" vertical="center"/>
    </xf>
    <xf numFmtId="0" fontId="5" fillId="4" borderId="6" xfId="2" applyFont="1" applyFill="1" applyBorder="1" applyAlignment="1">
      <alignment horizontal="left" vertical="center" wrapText="1"/>
    </xf>
    <xf numFmtId="0" fontId="0" fillId="4" borderId="0" xfId="0" applyFill="1" applyBorder="1" applyAlignment="1">
      <alignment horizontal="center" vertical="center"/>
    </xf>
    <xf numFmtId="0" fontId="5" fillId="4" borderId="8" xfId="2" applyFont="1" applyFill="1" applyBorder="1" applyAlignment="1">
      <alignment horizontal="left" vertical="center" wrapText="1"/>
    </xf>
    <xf numFmtId="0" fontId="8" fillId="0" borderId="10" xfId="0" applyFont="1" applyBorder="1" applyAlignment="1">
      <alignment horizontal="left" vertical="center"/>
    </xf>
    <xf numFmtId="0" fontId="8" fillId="0" borderId="0" xfId="0"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9" fontId="9" fillId="4" borderId="0" xfId="1" applyFont="1" applyFill="1" applyBorder="1" applyAlignment="1">
      <alignment horizontal="center" vertical="center"/>
    </xf>
    <xf numFmtId="9" fontId="0" fillId="4" borderId="0" xfId="1" applyFont="1" applyFill="1" applyBorder="1" applyAlignment="1">
      <alignment horizontal="center" vertical="center"/>
    </xf>
    <xf numFmtId="0" fontId="5" fillId="0" borderId="12" xfId="3" applyFont="1" applyBorder="1"/>
    <xf numFmtId="0" fontId="5" fillId="0" borderId="12" xfId="2" applyFont="1" applyBorder="1"/>
    <xf numFmtId="17" fontId="5" fillId="0" borderId="12" xfId="3" applyNumberFormat="1" applyFont="1" applyBorder="1" applyAlignment="1">
      <alignment horizontal="left"/>
    </xf>
    <xf numFmtId="0" fontId="5" fillId="6" borderId="12" xfId="3" applyFont="1" applyFill="1" applyBorder="1"/>
    <xf numFmtId="0" fontId="5" fillId="4" borderId="12" xfId="3" applyFont="1" applyFill="1" applyBorder="1"/>
    <xf numFmtId="0" fontId="5" fillId="0" borderId="12" xfId="3" applyFont="1" applyBorder="1" applyAlignment="1">
      <alignment wrapText="1"/>
    </xf>
    <xf numFmtId="0" fontId="13" fillId="0" borderId="13" xfId="2" applyFont="1" applyBorder="1" applyAlignment="1">
      <alignment horizontal="left" vertical="center"/>
    </xf>
    <xf numFmtId="0" fontId="14" fillId="0" borderId="13" xfId="2" applyFont="1" applyBorder="1" applyAlignment="1">
      <alignment horizontal="center" vertical="center" wrapText="1"/>
    </xf>
    <xf numFmtId="0" fontId="5" fillId="0" borderId="0" xfId="2" applyFont="1" applyBorder="1" applyAlignment="1">
      <alignment horizontal="left" vertical="center"/>
    </xf>
    <xf numFmtId="0" fontId="5" fillId="0" borderId="0" xfId="2" applyFont="1" applyBorder="1" applyAlignment="1">
      <alignment horizontal="center" vertical="center"/>
    </xf>
    <xf numFmtId="0" fontId="14" fillId="2" borderId="12" xfId="2" applyFont="1" applyFill="1" applyBorder="1"/>
    <xf numFmtId="0" fontId="5" fillId="2" borderId="12" xfId="2" applyFont="1" applyFill="1" applyBorder="1"/>
    <xf numFmtId="0" fontId="5" fillId="4" borderId="12" xfId="2" applyFont="1" applyFill="1" applyBorder="1"/>
    <xf numFmtId="0" fontId="14" fillId="7" borderId="12" xfId="2" applyFont="1" applyFill="1" applyBorder="1"/>
    <xf numFmtId="0" fontId="5" fillId="7" borderId="12" xfId="2" applyFont="1" applyFill="1" applyBorder="1"/>
    <xf numFmtId="0" fontId="14" fillId="8" borderId="12" xfId="2" applyFont="1" applyFill="1" applyBorder="1"/>
    <xf numFmtId="0" fontId="5" fillId="8" borderId="12" xfId="2" applyFont="1" applyFill="1" applyBorder="1"/>
    <xf numFmtId="0" fontId="14" fillId="0" borderId="12" xfId="2" applyFont="1" applyBorder="1"/>
    <xf numFmtId="17" fontId="12" fillId="0" borderId="12" xfId="3" applyNumberFormat="1" applyFont="1" applyBorder="1" applyAlignment="1">
      <alignment horizontal="right"/>
    </xf>
    <xf numFmtId="0" fontId="14" fillId="0" borderId="12" xfId="3" applyFont="1" applyBorder="1"/>
    <xf numFmtId="0" fontId="15" fillId="0" borderId="0" xfId="0" applyFont="1"/>
    <xf numFmtId="0" fontId="0" fillId="4" borderId="0" xfId="0" applyFill="1"/>
    <xf numFmtId="17" fontId="14" fillId="0" borderId="12" xfId="3" applyNumberFormat="1" applyFont="1" applyBorder="1" applyAlignment="1">
      <alignment horizontal="left"/>
    </xf>
    <xf numFmtId="9" fontId="14" fillId="4" borderId="12" xfId="1" applyFont="1" applyFill="1" applyBorder="1" applyAlignment="1">
      <alignment horizontal="right"/>
    </xf>
    <xf numFmtId="9" fontId="5" fillId="4" borderId="12" xfId="1" applyFont="1" applyFill="1" applyBorder="1" applyAlignment="1">
      <alignment horizontal="right"/>
    </xf>
    <xf numFmtId="0" fontId="4" fillId="0" borderId="0" xfId="0" applyFont="1" applyAlignment="1">
      <alignment horizontal="center" vertical="center" wrapText="1"/>
    </xf>
    <xf numFmtId="17" fontId="12" fillId="4" borderId="12" xfId="3" applyNumberFormat="1" applyFont="1" applyFill="1" applyBorder="1" applyAlignment="1">
      <alignment horizontal="left"/>
    </xf>
    <xf numFmtId="0" fontId="5" fillId="4" borderId="12" xfId="2" applyFont="1" applyFill="1" applyBorder="1" applyAlignment="1">
      <alignment horizontal="right"/>
    </xf>
    <xf numFmtId="0" fontId="5" fillId="4" borderId="12" xfId="2" applyFont="1" applyFill="1" applyBorder="1" applyAlignment="1">
      <alignment horizontal="right" vertical="center"/>
    </xf>
    <xf numFmtId="0" fontId="0" fillId="0" borderId="12" xfId="0" applyBorder="1" applyAlignment="1">
      <alignment horizontal="right"/>
    </xf>
    <xf numFmtId="0" fontId="5" fillId="7" borderId="12" xfId="2" applyFont="1" applyFill="1" applyBorder="1" applyAlignment="1">
      <alignment horizontal="right"/>
    </xf>
    <xf numFmtId="9" fontId="5" fillId="4" borderId="12" xfId="4" applyFont="1" applyFill="1" applyBorder="1" applyAlignment="1">
      <alignment horizontal="right"/>
    </xf>
    <xf numFmtId="164" fontId="5" fillId="4" borderId="12" xfId="4" applyNumberFormat="1" applyFont="1" applyFill="1" applyBorder="1" applyAlignment="1">
      <alignment horizontal="right"/>
    </xf>
    <xf numFmtId="0" fontId="5" fillId="0" borderId="12" xfId="2" applyFont="1" applyBorder="1" applyAlignment="1">
      <alignment horizontal="right" vertical="center"/>
    </xf>
    <xf numFmtId="0" fontId="0" fillId="7" borderId="12" xfId="0" applyFill="1" applyBorder="1" applyAlignment="1">
      <alignment horizontal="right"/>
    </xf>
    <xf numFmtId="0" fontId="5" fillId="0" borderId="12" xfId="2" applyFont="1" applyBorder="1" applyAlignment="1">
      <alignment horizontal="left" vertical="center"/>
    </xf>
    <xf numFmtId="0" fontId="5" fillId="4" borderId="12" xfId="2" applyFont="1" applyFill="1" applyBorder="1" applyAlignment="1">
      <alignment horizontal="left" vertical="center"/>
    </xf>
    <xf numFmtId="0" fontId="0" fillId="4" borderId="12" xfId="0" applyFill="1" applyBorder="1" applyAlignment="1">
      <alignment horizontal="right"/>
    </xf>
    <xf numFmtId="0" fontId="14" fillId="0" borderId="12" xfId="2" applyFont="1" applyBorder="1" applyAlignment="1">
      <alignment horizontal="left" vertical="center"/>
    </xf>
    <xf numFmtId="0" fontId="14" fillId="0" borderId="12" xfId="2" applyFont="1" applyBorder="1" applyAlignment="1">
      <alignment horizontal="right" vertical="center"/>
    </xf>
    <xf numFmtId="1" fontId="15" fillId="0" borderId="12" xfId="0" applyNumberFormat="1" applyFont="1" applyBorder="1" applyAlignment="1">
      <alignment horizontal="right"/>
    </xf>
    <xf numFmtId="0" fontId="4" fillId="5" borderId="0" xfId="0" applyFont="1" applyFill="1" applyAlignment="1">
      <alignment horizontal="center" vertical="center" wrapText="1"/>
    </xf>
    <xf numFmtId="9" fontId="0" fillId="5" borderId="12" xfId="0" applyNumberFormat="1" applyFill="1" applyBorder="1" applyAlignment="1">
      <alignment horizontal="right"/>
    </xf>
    <xf numFmtId="9" fontId="15" fillId="5" borderId="12" xfId="0" applyNumberFormat="1" applyFont="1" applyFill="1" applyBorder="1" applyAlignment="1">
      <alignment horizontal="right"/>
    </xf>
    <xf numFmtId="0" fontId="14" fillId="5" borderId="13" xfId="2" applyFont="1" applyFill="1" applyBorder="1" applyAlignment="1">
      <alignment horizontal="center" vertical="center" wrapText="1"/>
    </xf>
    <xf numFmtId="0" fontId="5" fillId="5" borderId="12" xfId="2" applyFont="1" applyFill="1" applyBorder="1" applyAlignment="1">
      <alignment horizontal="right" vertical="center"/>
    </xf>
    <xf numFmtId="0" fontId="14" fillId="5" borderId="12" xfId="2" applyFont="1" applyFill="1" applyBorder="1" applyAlignment="1">
      <alignment horizontal="right" vertical="center"/>
    </xf>
    <xf numFmtId="0" fontId="5" fillId="7" borderId="12" xfId="2" applyFont="1" applyFill="1" applyBorder="1" applyAlignment="1">
      <alignment horizontal="left" vertical="center"/>
    </xf>
    <xf numFmtId="9" fontId="0" fillId="4" borderId="12" xfId="0" applyNumberFormat="1" applyFill="1" applyBorder="1" applyAlignment="1">
      <alignment horizontal="right"/>
    </xf>
    <xf numFmtId="9" fontId="0" fillId="7" borderId="12" xfId="0" applyNumberFormat="1" applyFill="1" applyBorder="1" applyAlignment="1">
      <alignment horizontal="right"/>
    </xf>
    <xf numFmtId="9" fontId="5" fillId="7" borderId="12" xfId="2" applyNumberFormat="1" applyFont="1" applyFill="1" applyBorder="1"/>
    <xf numFmtId="0" fontId="8" fillId="0" borderId="15" xfId="0" applyFont="1" applyBorder="1" applyAlignment="1">
      <alignment horizontal="center" vertical="center"/>
    </xf>
    <xf numFmtId="0" fontId="6" fillId="0" borderId="7" xfId="0" applyFont="1" applyBorder="1" applyAlignment="1">
      <alignment horizontal="center" vertical="center"/>
    </xf>
    <xf numFmtId="0" fontId="0" fillId="0" borderId="2" xfId="0" applyBorder="1" applyAlignment="1">
      <alignment horizontal="center" vertical="center"/>
    </xf>
    <xf numFmtId="9" fontId="5" fillId="0" borderId="12" xfId="1" applyFont="1" applyBorder="1" applyAlignment="1">
      <alignment horizontal="right"/>
    </xf>
    <xf numFmtId="9" fontId="5" fillId="0" borderId="0" xfId="1" applyFont="1" applyBorder="1" applyAlignment="1">
      <alignment horizontal="right"/>
    </xf>
    <xf numFmtId="0" fontId="14" fillId="0" borderId="12" xfId="3" applyFont="1" applyBorder="1" applyAlignment="1">
      <alignment horizontal="right"/>
    </xf>
    <xf numFmtId="0" fontId="14" fillId="0" borderId="12" xfId="3" applyFont="1" applyFill="1" applyBorder="1"/>
    <xf numFmtId="0" fontId="14" fillId="4" borderId="12" xfId="0" applyFont="1" applyFill="1" applyBorder="1" applyAlignment="1">
      <alignment horizontal="right"/>
    </xf>
    <xf numFmtId="0" fontId="5" fillId="4" borderId="12" xfId="0" applyFont="1" applyFill="1" applyBorder="1" applyAlignment="1">
      <alignment horizontal="right"/>
    </xf>
    <xf numFmtId="9" fontId="6" fillId="4" borderId="7" xfId="1" applyFont="1" applyFill="1" applyBorder="1" applyAlignment="1">
      <alignment horizontal="center" vertical="center"/>
    </xf>
    <xf numFmtId="9" fontId="6" fillId="4" borderId="0" xfId="1" applyFont="1" applyFill="1" applyBorder="1" applyAlignment="1">
      <alignment horizontal="center" vertical="center"/>
    </xf>
    <xf numFmtId="0" fontId="4" fillId="4" borderId="0" xfId="0" applyFont="1" applyFill="1" applyBorder="1" applyAlignment="1">
      <alignment horizontal="center" vertical="center" wrapText="1"/>
    </xf>
    <xf numFmtId="9" fontId="6" fillId="4" borderId="9" xfId="1" applyFont="1" applyFill="1" applyBorder="1" applyAlignment="1">
      <alignment horizontal="center" vertical="center"/>
    </xf>
    <xf numFmtId="9" fontId="8" fillId="4" borderId="11" xfId="0" applyNumberFormat="1" applyFont="1" applyFill="1" applyBorder="1" applyAlignment="1">
      <alignment horizontal="center" vertical="center"/>
    </xf>
    <xf numFmtId="0" fontId="3" fillId="4" borderId="3" xfId="0" applyFont="1" applyFill="1" applyBorder="1" applyAlignment="1">
      <alignment horizontal="center" vertical="center"/>
    </xf>
    <xf numFmtId="0" fontId="5" fillId="4" borderId="0"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6" fillId="4" borderId="12" xfId="0" applyFont="1" applyFill="1" applyBorder="1" applyAlignment="1">
      <alignment horizontal="center" vertical="center"/>
    </xf>
    <xf numFmtId="9" fontId="6" fillId="4" borderId="12" xfId="1" applyFont="1" applyFill="1" applyBorder="1" applyAlignment="1">
      <alignment horizontal="center" vertical="center"/>
    </xf>
    <xf numFmtId="0" fontId="6" fillId="0" borderId="12" xfId="0" applyFont="1" applyBorder="1" applyAlignment="1">
      <alignment horizontal="center" vertical="center"/>
    </xf>
    <xf numFmtId="9" fontId="6" fillId="0" borderId="12" xfId="1" applyFont="1" applyBorder="1" applyAlignment="1">
      <alignment horizontal="center" vertical="center"/>
    </xf>
    <xf numFmtId="0" fontId="5" fillId="4" borderId="9" xfId="2" applyFont="1" applyFill="1" applyBorder="1" applyAlignment="1">
      <alignment horizontal="center" vertical="center" wrapText="1"/>
    </xf>
    <xf numFmtId="0" fontId="6" fillId="0" borderId="16" xfId="0" applyFont="1" applyBorder="1" applyAlignment="1">
      <alignment horizontal="center" vertical="center"/>
    </xf>
    <xf numFmtId="9" fontId="6" fillId="0" borderId="16" xfId="1"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9" fontId="8" fillId="0" borderId="19" xfId="0" applyNumberFormat="1" applyFont="1" applyBorder="1" applyAlignment="1">
      <alignment horizontal="center" vertical="center"/>
    </xf>
    <xf numFmtId="0" fontId="8" fillId="0" borderId="20" xfId="0" applyFont="1" applyBorder="1" applyAlignment="1">
      <alignment horizontal="center" vertical="center"/>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5" fillId="4" borderId="22" xfId="2"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4" borderId="12" xfId="0" applyFont="1" applyFill="1" applyBorder="1" applyAlignment="1">
      <alignment horizontal="center" vertical="center" wrapText="1"/>
    </xf>
    <xf numFmtId="0" fontId="5" fillId="4" borderId="24" xfId="2" applyFont="1" applyFill="1" applyBorder="1" applyAlignment="1">
      <alignment horizontal="center" vertical="center" wrapText="1"/>
    </xf>
    <xf numFmtId="0" fontId="5" fillId="4" borderId="23" xfId="2" applyFont="1" applyFill="1" applyBorder="1" applyAlignment="1">
      <alignment horizontal="left" vertical="center" wrapText="1"/>
    </xf>
    <xf numFmtId="1" fontId="6" fillId="0" borderId="12" xfId="1" applyNumberFormat="1" applyFont="1" applyBorder="1" applyAlignment="1">
      <alignment horizontal="center" vertical="center"/>
    </xf>
    <xf numFmtId="1" fontId="6" fillId="4" borderId="12" xfId="1" applyNumberFormat="1" applyFont="1" applyFill="1" applyBorder="1" applyAlignment="1">
      <alignment horizontal="center" vertical="center"/>
    </xf>
    <xf numFmtId="1" fontId="6" fillId="0" borderId="27" xfId="1" applyNumberFormat="1" applyFont="1" applyBorder="1" applyAlignment="1">
      <alignment horizontal="center" vertical="center"/>
    </xf>
    <xf numFmtId="1" fontId="8" fillId="0" borderId="26" xfId="0" applyNumberFormat="1" applyFont="1" applyBorder="1" applyAlignment="1">
      <alignment horizontal="center" vertical="center"/>
    </xf>
    <xf numFmtId="1" fontId="8" fillId="0" borderId="15" xfId="0" applyNumberFormat="1" applyFont="1" applyBorder="1" applyAlignment="1">
      <alignment horizontal="center" vertical="center"/>
    </xf>
    <xf numFmtId="0" fontId="5" fillId="2" borderId="12" xfId="2" applyFont="1" applyFill="1" applyBorder="1" applyAlignment="1">
      <alignment horizontal="right"/>
    </xf>
    <xf numFmtId="0" fontId="0" fillId="2" borderId="12" xfId="0" applyFill="1" applyBorder="1" applyAlignment="1">
      <alignment horizontal="right"/>
    </xf>
    <xf numFmtId="9" fontId="0" fillId="2" borderId="12" xfId="0" applyNumberFormat="1" applyFill="1" applyBorder="1" applyAlignment="1">
      <alignment horizontal="right"/>
    </xf>
    <xf numFmtId="9" fontId="6" fillId="2" borderId="12" xfId="0" applyNumberFormat="1" applyFont="1" applyFill="1" applyBorder="1" applyAlignment="1">
      <alignment horizontal="right" vertical="center"/>
    </xf>
    <xf numFmtId="9" fontId="6" fillId="2" borderId="12" xfId="1" applyFont="1" applyFill="1" applyBorder="1" applyAlignment="1">
      <alignment horizontal="right" vertical="center"/>
    </xf>
    <xf numFmtId="9" fontId="5" fillId="7" borderId="12" xfId="2" applyNumberFormat="1" applyFont="1" applyFill="1" applyBorder="1" applyAlignment="1">
      <alignment horizontal="right"/>
    </xf>
    <xf numFmtId="9" fontId="17" fillId="2" borderId="12" xfId="0" applyNumberFormat="1" applyFont="1" applyFill="1" applyBorder="1" applyAlignment="1">
      <alignment horizontal="right"/>
    </xf>
    <xf numFmtId="1" fontId="5" fillId="7" borderId="12" xfId="4" applyNumberFormat="1" applyFont="1" applyFill="1" applyBorder="1" applyAlignment="1">
      <alignment horizontal="right"/>
    </xf>
    <xf numFmtId="9" fontId="5" fillId="7" borderId="12" xfId="2" applyNumberFormat="1" applyFont="1" applyFill="1" applyBorder="1" applyAlignment="1">
      <alignment horizontal="right" vertical="center"/>
    </xf>
    <xf numFmtId="0" fontId="16" fillId="10" borderId="14" xfId="2" applyNumberFormat="1" applyFont="1" applyFill="1" applyBorder="1"/>
    <xf numFmtId="9" fontId="8" fillId="4" borderId="16" xfId="1" applyFont="1" applyFill="1" applyBorder="1" applyAlignment="1">
      <alignment horizontal="center" vertical="center"/>
    </xf>
    <xf numFmtId="0" fontId="5" fillId="7" borderId="12" xfId="2" applyFont="1" applyFill="1" applyBorder="1" applyAlignment="1">
      <alignment horizontal="center" vertical="center"/>
    </xf>
    <xf numFmtId="0" fontId="0" fillId="7" borderId="12" xfId="0" applyFill="1" applyBorder="1"/>
    <xf numFmtId="0" fontId="14" fillId="7" borderId="12" xfId="2" applyFont="1" applyFill="1" applyBorder="1" applyAlignment="1">
      <alignment horizontal="left" vertical="center"/>
    </xf>
    <xf numFmtId="0" fontId="5" fillId="7" borderId="12" xfId="2" applyFont="1" applyFill="1" applyBorder="1" applyAlignment="1">
      <alignment horizontal="right" vertical="center"/>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22" xfId="0" applyFont="1" applyFill="1" applyBorder="1" applyAlignment="1">
      <alignment horizontal="center" vertical="center"/>
    </xf>
    <xf numFmtId="0" fontId="3" fillId="9" borderId="25" xfId="0" applyFont="1" applyFill="1" applyBorder="1" applyAlignment="1">
      <alignment horizontal="center" vertical="center"/>
    </xf>
    <xf numFmtId="0" fontId="6" fillId="0" borderId="12" xfId="0" applyFont="1" applyBorder="1" applyAlignment="1">
      <alignment horizontal="right" vertical="center"/>
    </xf>
    <xf numFmtId="0" fontId="6" fillId="4" borderId="12" xfId="0" applyFont="1" applyFill="1" applyBorder="1" applyAlignment="1">
      <alignment horizontal="right" vertical="center"/>
    </xf>
    <xf numFmtId="165" fontId="8" fillId="0" borderId="21" xfId="5" applyNumberFormat="1" applyFont="1" applyBorder="1" applyAlignment="1">
      <alignment vertical="center"/>
    </xf>
    <xf numFmtId="0" fontId="5" fillId="4" borderId="12" xfId="2" applyFont="1" applyFill="1" applyBorder="1" applyAlignment="1">
      <alignment horizontal="center" vertical="center"/>
    </xf>
  </cellXfs>
  <cellStyles count="6">
    <cellStyle name="Normal" xfId="0" builtinId="0"/>
    <cellStyle name="Normal 2" xfId="2"/>
    <cellStyle name="Normal 3" xfId="3"/>
    <cellStyle name="Procent" xfId="1" builtinId="5"/>
    <cellStyle name="Procent 3" xfId="4"/>
    <cellStyle name="Tusental"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13</xdr:col>
      <xdr:colOff>47626</xdr:colOff>
      <xdr:row>7</xdr:row>
      <xdr:rowOff>38098</xdr:rowOff>
    </xdr:from>
    <xdr:ext cx="3467100" cy="1771651"/>
    <xdr:sp macro="" textlink="">
      <xdr:nvSpPr>
        <xdr:cNvPr id="2" name="textruta 1"/>
        <xdr:cNvSpPr txBox="1"/>
      </xdr:nvSpPr>
      <xdr:spPr>
        <a:xfrm>
          <a:off x="6753226" y="1371598"/>
          <a:ext cx="3467100" cy="1771651"/>
        </a:xfrm>
        <a:prstGeom prst="rect">
          <a:avLst/>
        </a:prstGeom>
        <a:solidFill>
          <a:schemeClr val="tx2">
            <a:lumMod val="20000"/>
            <a:lumOff val="8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100"/>
            <a:t>* Målet är att 50 procent av alla</a:t>
          </a:r>
          <a:r>
            <a:rPr lang="sv-SE" sz="1100" b="1" baseline="0"/>
            <a:t> </a:t>
          </a:r>
          <a:r>
            <a:rPr lang="sv-SE" sz="1100" baseline="0"/>
            <a:t>vårdval ska ske digitalt via 1177 Vårdguidens e-tjänster. Blanketter ska undvikas. </a:t>
          </a:r>
          <a:br>
            <a:rPr lang="sv-SE" sz="1100" baseline="0"/>
          </a:br>
          <a:r>
            <a:rPr lang="sv-SE" sz="1100" baseline="0"/>
            <a:t>Systemtilldelade, dvs de som inte valt aktivt efter tre månader och därför tilldelas den vårdcentral där de bor, exkluderas vid beräkning av resultatet eftersom detta inte är aktiva val. Målsättningen bör dock vara att antalet systemtilldelade minskar väsentligt till förmån för aktiva digitala vårdval.</a:t>
          </a:r>
          <a:endParaRPr lang="sv-SE"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workbookViewId="0">
      <selection activeCell="A27" sqref="A27"/>
    </sheetView>
  </sheetViews>
  <sheetFormatPr defaultRowHeight="15" x14ac:dyDescent="0.25"/>
  <cols>
    <col min="1" max="1" width="38.85546875" customWidth="1"/>
    <col min="2" max="2" width="9.140625" customWidth="1"/>
    <col min="3" max="4" width="19.7109375" customWidth="1"/>
    <col min="5" max="5" width="20.7109375" customWidth="1"/>
  </cols>
  <sheetData>
    <row r="1" spans="1:9" x14ac:dyDescent="0.25">
      <c r="A1" s="43" t="s">
        <v>347</v>
      </c>
      <c r="B1" s="21"/>
      <c r="C1" s="17"/>
      <c r="D1" s="17"/>
      <c r="E1" s="17"/>
    </row>
    <row r="2" spans="1:9" s="37" customFormat="1" x14ac:dyDescent="0.25">
      <c r="A2" s="35"/>
      <c r="B2" s="36"/>
      <c r="C2" s="73" t="s">
        <v>335</v>
      </c>
      <c r="D2" s="73" t="s">
        <v>336</v>
      </c>
      <c r="E2" s="74" t="s">
        <v>346</v>
      </c>
    </row>
    <row r="3" spans="1:9" s="37" customFormat="1" x14ac:dyDescent="0.25">
      <c r="A3" s="39" t="s">
        <v>51</v>
      </c>
      <c r="B3" s="36"/>
      <c r="C3" s="75">
        <v>39589</v>
      </c>
      <c r="D3" s="75">
        <v>67712</v>
      </c>
      <c r="E3" s="40">
        <f t="shared" ref="E3:E5" si="0">(D3-C3)/C3</f>
        <v>0.71037409381393823</v>
      </c>
    </row>
    <row r="4" spans="1:9" x14ac:dyDescent="0.25">
      <c r="A4" s="19"/>
      <c r="B4" s="17"/>
      <c r="C4" s="76"/>
      <c r="D4" s="76"/>
      <c r="E4" s="71"/>
      <c r="G4" s="38"/>
      <c r="H4" s="38"/>
      <c r="I4" s="38"/>
    </row>
    <row r="5" spans="1:9" x14ac:dyDescent="0.25">
      <c r="A5" s="17" t="s">
        <v>52</v>
      </c>
      <c r="B5" s="20" t="s">
        <v>53</v>
      </c>
      <c r="C5" s="18">
        <v>8384</v>
      </c>
      <c r="D5" s="18">
        <v>11481</v>
      </c>
      <c r="E5" s="71">
        <f t="shared" si="0"/>
        <v>0.36939408396946566</v>
      </c>
      <c r="G5" s="38"/>
      <c r="H5" s="38"/>
      <c r="I5" s="38"/>
    </row>
    <row r="6" spans="1:9" x14ac:dyDescent="0.25">
      <c r="A6" s="21" t="s">
        <v>54</v>
      </c>
      <c r="B6" s="20" t="s">
        <v>55</v>
      </c>
      <c r="C6" s="29">
        <v>8534</v>
      </c>
      <c r="D6" s="29">
        <v>12299</v>
      </c>
      <c r="E6" s="71">
        <f>(D6-C6)/C6</f>
        <v>0.44117647058823528</v>
      </c>
      <c r="G6" s="38"/>
      <c r="H6" s="38"/>
      <c r="I6" s="38"/>
    </row>
    <row r="7" spans="1:9" x14ac:dyDescent="0.25">
      <c r="A7" s="21" t="s">
        <v>56</v>
      </c>
      <c r="B7" s="20" t="s">
        <v>55</v>
      </c>
      <c r="C7" s="18">
        <v>6476</v>
      </c>
      <c r="D7" s="18">
        <v>10150</v>
      </c>
      <c r="E7" s="71">
        <f t="shared" ref="E7:E22" si="1">(D7-C7)/C7</f>
        <v>0.567325509573811</v>
      </c>
    </row>
    <row r="8" spans="1:9" x14ac:dyDescent="0.25">
      <c r="A8" s="21" t="s">
        <v>57</v>
      </c>
      <c r="B8" s="20" t="s">
        <v>55</v>
      </c>
      <c r="C8" s="18">
        <v>514</v>
      </c>
      <c r="D8" s="18">
        <v>657</v>
      </c>
      <c r="E8" s="71">
        <f t="shared" si="1"/>
        <v>0.27821011673151752</v>
      </c>
    </row>
    <row r="9" spans="1:9" x14ac:dyDescent="0.25">
      <c r="A9" s="21" t="s">
        <v>58</v>
      </c>
      <c r="B9" s="20" t="s">
        <v>55</v>
      </c>
      <c r="C9" s="18">
        <v>3231</v>
      </c>
      <c r="D9" s="18">
        <v>5280</v>
      </c>
      <c r="E9" s="71">
        <f t="shared" si="1"/>
        <v>0.63416898792943366</v>
      </c>
    </row>
    <row r="10" spans="1:9" x14ac:dyDescent="0.25">
      <c r="A10" s="21" t="s">
        <v>59</v>
      </c>
      <c r="B10" s="20" t="s">
        <v>55</v>
      </c>
      <c r="C10" s="18">
        <v>1454</v>
      </c>
      <c r="D10" s="18">
        <v>2197</v>
      </c>
      <c r="E10" s="71">
        <f t="shared" si="1"/>
        <v>0.51100412654745531</v>
      </c>
    </row>
    <row r="11" spans="1:9" x14ac:dyDescent="0.25">
      <c r="A11" s="21" t="s">
        <v>245</v>
      </c>
      <c r="B11" s="17"/>
      <c r="C11" s="17">
        <v>2549</v>
      </c>
      <c r="D11" s="17">
        <v>4400</v>
      </c>
      <c r="E11" s="71">
        <f t="shared" si="1"/>
        <v>0.72616712436249509</v>
      </c>
    </row>
    <row r="12" spans="1:9" x14ac:dyDescent="0.25">
      <c r="A12" s="21" t="s">
        <v>60</v>
      </c>
      <c r="B12" s="20" t="s">
        <v>55</v>
      </c>
      <c r="C12" s="18">
        <v>43</v>
      </c>
      <c r="D12" s="18">
        <v>93</v>
      </c>
      <c r="E12" s="71">
        <f t="shared" si="1"/>
        <v>1.1627906976744187</v>
      </c>
    </row>
    <row r="13" spans="1:9" x14ac:dyDescent="0.25">
      <c r="A13" s="17" t="s">
        <v>61</v>
      </c>
      <c r="B13" s="20" t="s">
        <v>55</v>
      </c>
      <c r="C13" s="18">
        <v>696</v>
      </c>
      <c r="D13" s="18">
        <v>1286</v>
      </c>
      <c r="E13" s="72">
        <f t="shared" si="1"/>
        <v>0.8477011494252874</v>
      </c>
    </row>
    <row r="14" spans="1:9" x14ac:dyDescent="0.25">
      <c r="A14" s="17" t="s">
        <v>62</v>
      </c>
      <c r="B14" s="20" t="s">
        <v>55</v>
      </c>
      <c r="C14" s="17">
        <v>183</v>
      </c>
      <c r="D14" s="21">
        <v>227</v>
      </c>
      <c r="E14" s="71">
        <f t="shared" si="1"/>
        <v>0.24043715846994534</v>
      </c>
    </row>
    <row r="15" spans="1:9" x14ac:dyDescent="0.25">
      <c r="A15" s="17" t="s">
        <v>300</v>
      </c>
      <c r="B15" s="20" t="s">
        <v>55</v>
      </c>
      <c r="C15" s="18">
        <v>203</v>
      </c>
      <c r="D15" s="18">
        <v>333</v>
      </c>
      <c r="E15" s="71">
        <f t="shared" si="1"/>
        <v>0.64039408866995073</v>
      </c>
    </row>
    <row r="16" spans="1:9" x14ac:dyDescent="0.25">
      <c r="A16" s="17" t="s">
        <v>63</v>
      </c>
      <c r="B16" s="20" t="s">
        <v>55</v>
      </c>
      <c r="C16" s="18">
        <v>308</v>
      </c>
      <c r="D16" s="18">
        <v>544</v>
      </c>
      <c r="E16" s="71">
        <f t="shared" si="1"/>
        <v>0.76623376623376627</v>
      </c>
    </row>
    <row r="17" spans="1:5" x14ac:dyDescent="0.25">
      <c r="A17" s="17" t="s">
        <v>64</v>
      </c>
      <c r="B17" s="20" t="s">
        <v>55</v>
      </c>
      <c r="C17" s="17">
        <v>343</v>
      </c>
      <c r="D17" s="17">
        <v>438</v>
      </c>
      <c r="E17" s="71">
        <f t="shared" si="1"/>
        <v>0.27696793002915454</v>
      </c>
    </row>
    <row r="18" spans="1:5" x14ac:dyDescent="0.25">
      <c r="A18" s="17" t="s">
        <v>65</v>
      </c>
      <c r="B18" s="20" t="s">
        <v>55</v>
      </c>
      <c r="C18" s="17">
        <v>52</v>
      </c>
      <c r="D18" s="17">
        <v>170</v>
      </c>
      <c r="E18" s="71">
        <f t="shared" si="1"/>
        <v>2.2692307692307692</v>
      </c>
    </row>
    <row r="19" spans="1:5" ht="15" customHeight="1" x14ac:dyDescent="0.25">
      <c r="A19" s="22" t="s">
        <v>66</v>
      </c>
      <c r="B19" s="20" t="s">
        <v>55</v>
      </c>
      <c r="C19" s="17">
        <v>18</v>
      </c>
      <c r="D19" s="17">
        <v>36</v>
      </c>
      <c r="E19" s="71">
        <f t="shared" si="1"/>
        <v>1</v>
      </c>
    </row>
    <row r="20" spans="1:5" ht="27" customHeight="1" x14ac:dyDescent="0.25">
      <c r="A20" s="22" t="s">
        <v>67</v>
      </c>
      <c r="B20" s="17"/>
      <c r="C20" s="21">
        <v>4746</v>
      </c>
      <c r="D20" s="21">
        <v>14240</v>
      </c>
      <c r="E20" s="41">
        <f t="shared" si="1"/>
        <v>2.0004214075010536</v>
      </c>
    </row>
    <row r="21" spans="1:5" ht="15" customHeight="1" x14ac:dyDescent="0.25">
      <c r="A21" s="22" t="s">
        <v>68</v>
      </c>
      <c r="B21" s="17"/>
      <c r="C21" s="21">
        <v>15</v>
      </c>
      <c r="D21" s="21">
        <v>95</v>
      </c>
      <c r="E21" s="71">
        <f t="shared" si="1"/>
        <v>5.333333333333333</v>
      </c>
    </row>
    <row r="22" spans="1:5" x14ac:dyDescent="0.25">
      <c r="A22" s="17" t="s">
        <v>69</v>
      </c>
      <c r="B22" s="17"/>
      <c r="C22" s="17">
        <v>1257</v>
      </c>
      <c r="D22" s="17">
        <v>1400</v>
      </c>
      <c r="E22" s="71">
        <f t="shared" si="1"/>
        <v>0.11376292760540971</v>
      </c>
    </row>
    <row r="23" spans="1:5" x14ac:dyDescent="0.25">
      <c r="A23" s="36" t="s">
        <v>356</v>
      </c>
      <c r="B23" s="17"/>
      <c r="C23" s="17"/>
      <c r="D23" s="17"/>
      <c r="E23" s="72"/>
    </row>
    <row r="24" spans="1:5" x14ac:dyDescent="0.25">
      <c r="A24" s="53" t="s">
        <v>357</v>
      </c>
      <c r="B24" s="133"/>
      <c r="C24" s="45"/>
      <c r="D24" s="45">
        <v>17915</v>
      </c>
    </row>
    <row r="25" spans="1:5" x14ac:dyDescent="0.25">
      <c r="A25" s="53" t="s">
        <v>355</v>
      </c>
      <c r="B25" s="133"/>
      <c r="C25" s="45"/>
      <c r="D25" s="45">
        <v>7919</v>
      </c>
    </row>
    <row r="26" spans="1:5" x14ac:dyDescent="0.25">
      <c r="A26" s="53" t="s">
        <v>358</v>
      </c>
      <c r="B26" s="133"/>
      <c r="C26" s="45"/>
      <c r="D26" s="45">
        <v>36913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52"/>
  <sheetViews>
    <sheetView topLeftCell="A13" workbookViewId="0">
      <selection activeCell="J51" sqref="J51"/>
    </sheetView>
  </sheetViews>
  <sheetFormatPr defaultRowHeight="15" x14ac:dyDescent="0.25"/>
  <cols>
    <col min="1" max="1" width="41.7109375" style="13" customWidth="1"/>
    <col min="2" max="2" width="18.85546875" style="14" customWidth="1"/>
    <col min="3" max="3" width="10.7109375" style="14" customWidth="1"/>
    <col min="4" max="4" width="10.42578125" style="14" customWidth="1"/>
    <col min="5" max="7" width="10.7109375" style="14" customWidth="1"/>
    <col min="8" max="8" width="7" style="9" customWidth="1"/>
    <col min="9" max="10" width="10.7109375" style="14" customWidth="1"/>
    <col min="11" max="11" width="10.7109375" style="9" customWidth="1"/>
    <col min="12" max="12" width="9.7109375" style="14" customWidth="1"/>
    <col min="13" max="13" width="10.7109375" style="14" customWidth="1"/>
    <col min="14" max="14" width="9.140625" style="2"/>
  </cols>
  <sheetData>
    <row r="1" spans="1:14" ht="18.75" x14ac:dyDescent="0.25">
      <c r="A1" s="1" t="s">
        <v>337</v>
      </c>
      <c r="B1" s="70"/>
      <c r="C1" s="127" t="s">
        <v>339</v>
      </c>
      <c r="D1" s="128"/>
      <c r="E1" s="128"/>
      <c r="F1" s="128"/>
      <c r="G1" s="129"/>
      <c r="H1" s="82"/>
      <c r="I1" s="124" t="s">
        <v>340</v>
      </c>
      <c r="J1" s="125"/>
      <c r="K1" s="125"/>
      <c r="L1" s="125"/>
      <c r="M1" s="126"/>
    </row>
    <row r="2" spans="1:14" ht="51" x14ac:dyDescent="0.25">
      <c r="A2" s="3" t="s">
        <v>0</v>
      </c>
      <c r="B2" s="79" t="s">
        <v>1</v>
      </c>
      <c r="C2" s="99" t="s">
        <v>2</v>
      </c>
      <c r="D2" s="100" t="s">
        <v>353</v>
      </c>
      <c r="E2" s="100" t="s">
        <v>3</v>
      </c>
      <c r="F2" s="100" t="s">
        <v>5</v>
      </c>
      <c r="G2" s="100" t="s">
        <v>7</v>
      </c>
      <c r="H2" s="79"/>
      <c r="I2" s="99" t="s">
        <v>4</v>
      </c>
      <c r="J2" s="100" t="s">
        <v>353</v>
      </c>
      <c r="K2" s="101" t="s">
        <v>6</v>
      </c>
      <c r="L2" s="99" t="s">
        <v>354</v>
      </c>
      <c r="M2" s="99" t="s">
        <v>7</v>
      </c>
    </row>
    <row r="3" spans="1:14" x14ac:dyDescent="0.25">
      <c r="A3" s="4" t="s">
        <v>299</v>
      </c>
      <c r="B3" s="98">
        <v>211</v>
      </c>
      <c r="C3" s="87">
        <v>50</v>
      </c>
      <c r="D3" s="69">
        <v>149</v>
      </c>
      <c r="E3" s="88">
        <f t="shared" ref="E3:E34" si="0">C3/D3</f>
        <v>0.33557046979865773</v>
      </c>
      <c r="F3" s="104">
        <f>SUM(D3-C3)</f>
        <v>99</v>
      </c>
      <c r="G3" s="104">
        <v>8</v>
      </c>
      <c r="H3" s="77"/>
      <c r="I3" s="87">
        <v>90</v>
      </c>
      <c r="J3" s="87">
        <v>153</v>
      </c>
      <c r="K3" s="86">
        <f>I3/J3</f>
        <v>0.58823529411764708</v>
      </c>
      <c r="L3" s="130">
        <v>1</v>
      </c>
      <c r="M3" s="87">
        <v>27</v>
      </c>
      <c r="N3" s="5"/>
    </row>
    <row r="4" spans="1:14" ht="15.75" x14ac:dyDescent="0.25">
      <c r="A4" s="6" t="s">
        <v>8</v>
      </c>
      <c r="B4" s="83">
        <v>204</v>
      </c>
      <c r="C4" s="85">
        <v>111</v>
      </c>
      <c r="D4" s="85">
        <v>244</v>
      </c>
      <c r="E4" s="86">
        <f t="shared" si="0"/>
        <v>0.45491803278688525</v>
      </c>
      <c r="F4" s="105">
        <f t="shared" ref="F4:F51" si="1">SUM(D4-C4)</f>
        <v>133</v>
      </c>
      <c r="G4" s="105">
        <v>15</v>
      </c>
      <c r="H4" s="78"/>
      <c r="I4" s="85">
        <v>211</v>
      </c>
      <c r="J4" s="87">
        <v>305</v>
      </c>
      <c r="K4" s="86">
        <f t="shared" ref="K4:K51" si="2">I4/J4</f>
        <v>0.69180327868852454</v>
      </c>
      <c r="L4" s="131">
        <v>1</v>
      </c>
      <c r="M4" s="85">
        <v>24</v>
      </c>
      <c r="N4" s="7"/>
    </row>
    <row r="5" spans="1:14" x14ac:dyDescent="0.25">
      <c r="A5" s="8" t="s">
        <v>9</v>
      </c>
      <c r="B5" s="84">
        <v>217</v>
      </c>
      <c r="C5" s="85">
        <v>131</v>
      </c>
      <c r="D5" s="85">
        <v>276</v>
      </c>
      <c r="E5" s="86">
        <f t="shared" si="0"/>
        <v>0.47463768115942029</v>
      </c>
      <c r="F5" s="105">
        <f t="shared" si="1"/>
        <v>145</v>
      </c>
      <c r="G5" s="105">
        <v>27</v>
      </c>
      <c r="H5" s="77"/>
      <c r="I5" s="85">
        <v>263</v>
      </c>
      <c r="J5" s="85">
        <v>348</v>
      </c>
      <c r="K5" s="86">
        <f t="shared" si="2"/>
        <v>0.75574712643678166</v>
      </c>
      <c r="L5" s="131">
        <v>4</v>
      </c>
      <c r="M5" s="85">
        <v>77</v>
      </c>
      <c r="N5" s="9"/>
    </row>
    <row r="6" spans="1:14" x14ac:dyDescent="0.25">
      <c r="A6" s="8" t="s">
        <v>10</v>
      </c>
      <c r="B6" s="84">
        <v>68</v>
      </c>
      <c r="C6" s="85">
        <v>49</v>
      </c>
      <c r="D6" s="85">
        <v>88</v>
      </c>
      <c r="E6" s="86">
        <f t="shared" si="0"/>
        <v>0.55681818181818177</v>
      </c>
      <c r="F6" s="105">
        <f t="shared" si="1"/>
        <v>39</v>
      </c>
      <c r="G6" s="105">
        <v>0</v>
      </c>
      <c r="H6" s="77"/>
      <c r="I6" s="85">
        <v>83</v>
      </c>
      <c r="J6" s="85">
        <v>110</v>
      </c>
      <c r="K6" s="86">
        <f t="shared" si="2"/>
        <v>0.75454545454545452</v>
      </c>
      <c r="L6" s="131">
        <v>3</v>
      </c>
      <c r="M6" s="85">
        <v>13</v>
      </c>
    </row>
    <row r="7" spans="1:14" x14ac:dyDescent="0.25">
      <c r="A7" s="6" t="s">
        <v>11</v>
      </c>
      <c r="B7" s="83">
        <v>65</v>
      </c>
      <c r="C7" s="85">
        <v>162</v>
      </c>
      <c r="D7" s="85">
        <v>636</v>
      </c>
      <c r="E7" s="86">
        <f t="shared" si="0"/>
        <v>0.25471698113207547</v>
      </c>
      <c r="F7" s="105">
        <f t="shared" si="1"/>
        <v>474</v>
      </c>
      <c r="G7" s="105">
        <v>16</v>
      </c>
      <c r="H7" s="78"/>
      <c r="I7" s="85">
        <v>70</v>
      </c>
      <c r="J7" s="85">
        <v>155</v>
      </c>
      <c r="K7" s="86">
        <f t="shared" si="2"/>
        <v>0.45161290322580644</v>
      </c>
      <c r="L7" s="131"/>
      <c r="M7" s="85">
        <v>39</v>
      </c>
    </row>
    <row r="8" spans="1:14" x14ac:dyDescent="0.25">
      <c r="A8" s="8" t="s">
        <v>12</v>
      </c>
      <c r="B8" s="84">
        <v>45</v>
      </c>
      <c r="C8" s="85">
        <v>9</v>
      </c>
      <c r="D8" s="85">
        <v>35</v>
      </c>
      <c r="E8" s="86">
        <f t="shared" si="0"/>
        <v>0.25714285714285712</v>
      </c>
      <c r="F8" s="105">
        <f t="shared" si="1"/>
        <v>26</v>
      </c>
      <c r="G8" s="105">
        <v>2</v>
      </c>
      <c r="H8" s="77"/>
      <c r="I8" s="85">
        <v>29</v>
      </c>
      <c r="J8" s="85">
        <v>29</v>
      </c>
      <c r="K8" s="86">
        <f t="shared" si="2"/>
        <v>1</v>
      </c>
      <c r="L8" s="131"/>
      <c r="M8" s="85">
        <v>13</v>
      </c>
    </row>
    <row r="9" spans="1:14" x14ac:dyDescent="0.25">
      <c r="A9" s="6" t="s">
        <v>13</v>
      </c>
      <c r="B9" s="83">
        <v>77</v>
      </c>
      <c r="C9" s="85">
        <v>57</v>
      </c>
      <c r="D9" s="85">
        <v>202</v>
      </c>
      <c r="E9" s="86">
        <f t="shared" si="0"/>
        <v>0.28217821782178215</v>
      </c>
      <c r="F9" s="105">
        <f t="shared" si="1"/>
        <v>145</v>
      </c>
      <c r="G9" s="105">
        <v>32</v>
      </c>
      <c r="H9" s="78"/>
      <c r="I9" s="85">
        <v>138</v>
      </c>
      <c r="J9" s="85">
        <v>261</v>
      </c>
      <c r="K9" s="86">
        <f>I9/(J9-L9)</f>
        <v>0.57983193277310929</v>
      </c>
      <c r="L9" s="131">
        <v>23</v>
      </c>
      <c r="M9" s="85">
        <v>61</v>
      </c>
    </row>
    <row r="10" spans="1:14" x14ac:dyDescent="0.25">
      <c r="A10" s="8" t="s">
        <v>14</v>
      </c>
      <c r="B10" s="84">
        <v>78</v>
      </c>
      <c r="C10" s="85">
        <v>66</v>
      </c>
      <c r="D10" s="85">
        <v>157</v>
      </c>
      <c r="E10" s="86">
        <f t="shared" si="0"/>
        <v>0.42038216560509556</v>
      </c>
      <c r="F10" s="105">
        <f t="shared" si="1"/>
        <v>91</v>
      </c>
      <c r="G10" s="105">
        <v>15</v>
      </c>
      <c r="H10" s="77"/>
      <c r="I10" s="85">
        <v>67</v>
      </c>
      <c r="J10" s="85">
        <v>146</v>
      </c>
      <c r="K10" s="86">
        <f t="shared" si="2"/>
        <v>0.4589041095890411</v>
      </c>
      <c r="L10" s="131">
        <v>6</v>
      </c>
      <c r="M10" s="85">
        <v>26</v>
      </c>
    </row>
    <row r="11" spans="1:14" x14ac:dyDescent="0.25">
      <c r="A11" s="6" t="s">
        <v>15</v>
      </c>
      <c r="B11" s="83">
        <v>39</v>
      </c>
      <c r="C11" s="85">
        <v>84</v>
      </c>
      <c r="D11" s="85">
        <v>154</v>
      </c>
      <c r="E11" s="86">
        <f t="shared" si="0"/>
        <v>0.54545454545454541</v>
      </c>
      <c r="F11" s="105">
        <f t="shared" si="1"/>
        <v>70</v>
      </c>
      <c r="G11" s="105">
        <v>0</v>
      </c>
      <c r="H11" s="78"/>
      <c r="I11" s="85">
        <v>185</v>
      </c>
      <c r="J11" s="85">
        <v>224</v>
      </c>
      <c r="K11" s="86">
        <f t="shared" si="2"/>
        <v>0.8258928571428571</v>
      </c>
      <c r="L11" s="131">
        <v>2</v>
      </c>
      <c r="M11" s="85">
        <v>13</v>
      </c>
    </row>
    <row r="12" spans="1:14" x14ac:dyDescent="0.25">
      <c r="A12" s="8" t="s">
        <v>16</v>
      </c>
      <c r="B12" s="84">
        <v>47</v>
      </c>
      <c r="C12" s="85">
        <v>2</v>
      </c>
      <c r="D12" s="85">
        <v>43</v>
      </c>
      <c r="E12" s="86">
        <f t="shared" si="0"/>
        <v>4.6511627906976744E-2</v>
      </c>
      <c r="F12" s="105">
        <f t="shared" si="1"/>
        <v>41</v>
      </c>
      <c r="G12" s="105">
        <v>17</v>
      </c>
      <c r="H12" s="77"/>
      <c r="I12" s="85">
        <v>22</v>
      </c>
      <c r="J12" s="85">
        <v>90</v>
      </c>
      <c r="K12" s="86">
        <f t="shared" si="2"/>
        <v>0.24444444444444444</v>
      </c>
      <c r="L12" s="131"/>
      <c r="M12" s="85">
        <v>25</v>
      </c>
    </row>
    <row r="13" spans="1:14" x14ac:dyDescent="0.25">
      <c r="A13" s="103" t="s">
        <v>17</v>
      </c>
      <c r="B13" s="102">
        <v>42</v>
      </c>
      <c r="C13" s="85">
        <v>1</v>
      </c>
      <c r="D13" s="85">
        <v>35</v>
      </c>
      <c r="E13" s="86">
        <f t="shared" si="0"/>
        <v>2.8571428571428571E-2</v>
      </c>
      <c r="F13" s="105">
        <f t="shared" si="1"/>
        <v>34</v>
      </c>
      <c r="G13" s="105">
        <v>7</v>
      </c>
      <c r="H13" s="78"/>
      <c r="I13" s="85">
        <v>11</v>
      </c>
      <c r="J13" s="85">
        <v>56</v>
      </c>
      <c r="K13" s="86">
        <f t="shared" si="2"/>
        <v>0.19642857142857142</v>
      </c>
      <c r="L13" s="131">
        <v>4</v>
      </c>
      <c r="M13" s="85">
        <v>32</v>
      </c>
    </row>
    <row r="14" spans="1:14" x14ac:dyDescent="0.25">
      <c r="A14" s="103" t="s">
        <v>341</v>
      </c>
      <c r="B14" s="102">
        <v>212</v>
      </c>
      <c r="C14" s="87">
        <v>28</v>
      </c>
      <c r="D14" s="87">
        <v>59</v>
      </c>
      <c r="E14" s="88">
        <f t="shared" si="0"/>
        <v>0.47457627118644069</v>
      </c>
      <c r="F14" s="104">
        <f t="shared" si="1"/>
        <v>31</v>
      </c>
      <c r="G14" s="104">
        <v>1</v>
      </c>
      <c r="H14" s="78"/>
      <c r="I14" s="87">
        <v>72</v>
      </c>
      <c r="J14" s="87">
        <v>141</v>
      </c>
      <c r="K14" s="86">
        <f t="shared" si="2"/>
        <v>0.51063829787234039</v>
      </c>
      <c r="L14" s="130"/>
      <c r="M14" s="87">
        <v>10</v>
      </c>
    </row>
    <row r="15" spans="1:14" x14ac:dyDescent="0.25">
      <c r="A15" s="8" t="s">
        <v>343</v>
      </c>
      <c r="B15" s="84">
        <v>44</v>
      </c>
      <c r="C15" s="85">
        <v>18</v>
      </c>
      <c r="D15" s="85">
        <v>57</v>
      </c>
      <c r="E15" s="86">
        <f t="shared" si="0"/>
        <v>0.31578947368421051</v>
      </c>
      <c r="F15" s="105">
        <f t="shared" si="1"/>
        <v>39</v>
      </c>
      <c r="G15" s="105">
        <v>11</v>
      </c>
      <c r="H15" s="77"/>
      <c r="I15" s="85">
        <v>73</v>
      </c>
      <c r="J15" s="85">
        <v>319</v>
      </c>
      <c r="K15" s="86">
        <f t="shared" si="2"/>
        <v>0.22884012539184953</v>
      </c>
      <c r="L15" s="131">
        <v>4</v>
      </c>
      <c r="M15" s="85">
        <v>27</v>
      </c>
    </row>
    <row r="16" spans="1:14" x14ac:dyDescent="0.25">
      <c r="A16" s="6" t="s">
        <v>332</v>
      </c>
      <c r="B16" s="83">
        <v>46</v>
      </c>
      <c r="C16" s="85">
        <v>26</v>
      </c>
      <c r="D16" s="85">
        <v>60</v>
      </c>
      <c r="E16" s="86">
        <f t="shared" si="0"/>
        <v>0.43333333333333335</v>
      </c>
      <c r="F16" s="105">
        <f t="shared" si="1"/>
        <v>34</v>
      </c>
      <c r="G16" s="105">
        <v>12</v>
      </c>
      <c r="H16" s="78"/>
      <c r="I16" s="85">
        <v>21</v>
      </c>
      <c r="J16" s="85">
        <v>36</v>
      </c>
      <c r="K16" s="86">
        <f t="shared" si="2"/>
        <v>0.58333333333333337</v>
      </c>
      <c r="L16" s="131"/>
      <c r="M16" s="85">
        <v>10</v>
      </c>
    </row>
    <row r="17" spans="1:14" x14ac:dyDescent="0.25">
      <c r="A17" s="8" t="s">
        <v>18</v>
      </c>
      <c r="B17" s="84">
        <v>66</v>
      </c>
      <c r="C17" s="85">
        <v>49</v>
      </c>
      <c r="D17" s="85">
        <v>111</v>
      </c>
      <c r="E17" s="86">
        <f t="shared" si="0"/>
        <v>0.44144144144144143</v>
      </c>
      <c r="F17" s="105">
        <f t="shared" si="1"/>
        <v>62</v>
      </c>
      <c r="G17" s="105">
        <v>10</v>
      </c>
      <c r="H17" s="77"/>
      <c r="I17" s="85">
        <v>270</v>
      </c>
      <c r="J17" s="85">
        <v>358</v>
      </c>
      <c r="K17" s="86">
        <f t="shared" si="2"/>
        <v>0.75418994413407825</v>
      </c>
      <c r="L17" s="131">
        <v>4</v>
      </c>
      <c r="M17" s="85">
        <v>24</v>
      </c>
    </row>
    <row r="18" spans="1:14" x14ac:dyDescent="0.25">
      <c r="A18" s="6" t="s">
        <v>19</v>
      </c>
      <c r="B18" s="83">
        <v>37</v>
      </c>
      <c r="C18" s="85">
        <v>83</v>
      </c>
      <c r="D18" s="85">
        <v>170</v>
      </c>
      <c r="E18" s="86">
        <f t="shared" si="0"/>
        <v>0.48823529411764705</v>
      </c>
      <c r="F18" s="105">
        <f t="shared" si="1"/>
        <v>87</v>
      </c>
      <c r="G18" s="105">
        <v>7</v>
      </c>
      <c r="H18" s="78"/>
      <c r="I18" s="85">
        <v>119</v>
      </c>
      <c r="J18" s="85">
        <v>163</v>
      </c>
      <c r="K18" s="86">
        <f t="shared" si="2"/>
        <v>0.73006134969325154</v>
      </c>
      <c r="L18" s="131"/>
      <c r="M18" s="85">
        <v>14</v>
      </c>
    </row>
    <row r="19" spans="1:14" x14ac:dyDescent="0.25">
      <c r="A19" s="8" t="s">
        <v>20</v>
      </c>
      <c r="B19" s="84">
        <v>214</v>
      </c>
      <c r="C19" s="85">
        <v>2</v>
      </c>
      <c r="D19" s="85">
        <v>2</v>
      </c>
      <c r="E19" s="86">
        <f t="shared" si="0"/>
        <v>1</v>
      </c>
      <c r="F19" s="105">
        <f t="shared" si="1"/>
        <v>0</v>
      </c>
      <c r="G19" s="105">
        <v>0</v>
      </c>
      <c r="H19" s="77"/>
      <c r="I19" s="85">
        <v>5</v>
      </c>
      <c r="J19" s="85">
        <v>7</v>
      </c>
      <c r="K19" s="86">
        <f t="shared" si="2"/>
        <v>0.7142857142857143</v>
      </c>
      <c r="L19" s="131"/>
      <c r="M19" s="85">
        <v>0</v>
      </c>
    </row>
    <row r="20" spans="1:14" x14ac:dyDescent="0.25">
      <c r="A20" s="6" t="s">
        <v>21</v>
      </c>
      <c r="B20" s="83">
        <v>36</v>
      </c>
      <c r="C20" s="85">
        <v>143</v>
      </c>
      <c r="D20" s="85">
        <v>244</v>
      </c>
      <c r="E20" s="86">
        <f t="shared" si="0"/>
        <v>0.58606557377049184</v>
      </c>
      <c r="F20" s="105">
        <f t="shared" si="1"/>
        <v>101</v>
      </c>
      <c r="G20" s="105">
        <v>12</v>
      </c>
      <c r="H20" s="78"/>
      <c r="I20" s="85">
        <v>191</v>
      </c>
      <c r="J20" s="85">
        <v>265</v>
      </c>
      <c r="K20" s="86">
        <f t="shared" si="2"/>
        <v>0.72075471698113203</v>
      </c>
      <c r="L20" s="131"/>
      <c r="M20" s="85">
        <v>30</v>
      </c>
    </row>
    <row r="21" spans="1:14" x14ac:dyDescent="0.25">
      <c r="A21" s="8" t="s">
        <v>22</v>
      </c>
      <c r="B21" s="84">
        <v>702</v>
      </c>
      <c r="C21" s="85">
        <v>38</v>
      </c>
      <c r="D21" s="85">
        <v>158</v>
      </c>
      <c r="E21" s="86">
        <f t="shared" si="0"/>
        <v>0.24050632911392406</v>
      </c>
      <c r="F21" s="105">
        <f t="shared" si="1"/>
        <v>120</v>
      </c>
      <c r="G21" s="105">
        <v>37</v>
      </c>
      <c r="H21" s="77"/>
      <c r="I21" s="85">
        <v>80</v>
      </c>
      <c r="J21" s="85">
        <v>136</v>
      </c>
      <c r="K21" s="86">
        <f t="shared" si="2"/>
        <v>0.58823529411764708</v>
      </c>
      <c r="L21" s="131">
        <v>5</v>
      </c>
      <c r="M21" s="85">
        <v>38</v>
      </c>
    </row>
    <row r="22" spans="1:14" x14ac:dyDescent="0.25">
      <c r="A22" s="6" t="s">
        <v>342</v>
      </c>
      <c r="B22" s="83">
        <v>49</v>
      </c>
      <c r="C22" s="87">
        <v>209</v>
      </c>
      <c r="D22" s="87">
        <v>575</v>
      </c>
      <c r="E22" s="88">
        <f t="shared" si="0"/>
        <v>0.3634782608695652</v>
      </c>
      <c r="F22" s="104">
        <f t="shared" si="1"/>
        <v>366</v>
      </c>
      <c r="G22" s="104">
        <v>6</v>
      </c>
      <c r="H22" s="78"/>
      <c r="I22" s="87">
        <v>201</v>
      </c>
      <c r="J22" s="87">
        <v>420</v>
      </c>
      <c r="K22" s="86">
        <f t="shared" si="2"/>
        <v>0.47857142857142859</v>
      </c>
      <c r="L22" s="130">
        <v>3</v>
      </c>
      <c r="M22" s="87">
        <v>16</v>
      </c>
    </row>
    <row r="23" spans="1:14" x14ac:dyDescent="0.25">
      <c r="A23" s="8" t="s">
        <v>23</v>
      </c>
      <c r="B23" s="84">
        <v>701</v>
      </c>
      <c r="C23" s="87">
        <v>34</v>
      </c>
      <c r="D23" s="87">
        <v>348</v>
      </c>
      <c r="E23" s="88">
        <f t="shared" si="0"/>
        <v>9.7701149425287362E-2</v>
      </c>
      <c r="F23" s="104">
        <f t="shared" si="1"/>
        <v>314</v>
      </c>
      <c r="G23" s="104">
        <v>29</v>
      </c>
      <c r="H23" s="77"/>
      <c r="I23" s="87">
        <v>63</v>
      </c>
      <c r="J23" s="87">
        <v>332</v>
      </c>
      <c r="K23" s="86">
        <f>I23/(J23-L23)</f>
        <v>0.44055944055944057</v>
      </c>
      <c r="L23" s="130">
        <v>189</v>
      </c>
      <c r="M23" s="87">
        <v>44</v>
      </c>
    </row>
    <row r="24" spans="1:14" x14ac:dyDescent="0.25">
      <c r="A24" s="6" t="s">
        <v>24</v>
      </c>
      <c r="B24" s="83">
        <v>213</v>
      </c>
      <c r="C24" s="87">
        <v>12</v>
      </c>
      <c r="D24" s="87">
        <v>52</v>
      </c>
      <c r="E24" s="88">
        <f t="shared" si="0"/>
        <v>0.23076923076923078</v>
      </c>
      <c r="F24" s="104">
        <f t="shared" si="1"/>
        <v>40</v>
      </c>
      <c r="G24" s="104">
        <v>2</v>
      </c>
      <c r="H24" s="78"/>
      <c r="I24" s="87">
        <v>34</v>
      </c>
      <c r="J24" s="87">
        <v>82</v>
      </c>
      <c r="K24" s="86">
        <f t="shared" si="2"/>
        <v>0.41463414634146339</v>
      </c>
      <c r="L24" s="130"/>
      <c r="M24" s="87">
        <v>7</v>
      </c>
    </row>
    <row r="25" spans="1:14" x14ac:dyDescent="0.25">
      <c r="A25" s="8" t="s">
        <v>298</v>
      </c>
      <c r="B25" s="84">
        <v>216</v>
      </c>
      <c r="C25" s="87">
        <v>51</v>
      </c>
      <c r="D25" s="87">
        <v>372</v>
      </c>
      <c r="E25" s="88">
        <f t="shared" si="0"/>
        <v>0.13709677419354838</v>
      </c>
      <c r="F25" s="104">
        <f t="shared" si="1"/>
        <v>321</v>
      </c>
      <c r="G25" s="104">
        <v>16</v>
      </c>
      <c r="H25" s="77"/>
      <c r="I25" s="87">
        <v>103</v>
      </c>
      <c r="J25" s="87">
        <v>496</v>
      </c>
      <c r="K25" s="86">
        <f t="shared" si="2"/>
        <v>0.20766129032258066</v>
      </c>
      <c r="L25" s="130">
        <v>6</v>
      </c>
      <c r="M25" s="87">
        <v>49</v>
      </c>
    </row>
    <row r="26" spans="1:14" x14ac:dyDescent="0.25">
      <c r="A26" s="8" t="s">
        <v>25</v>
      </c>
      <c r="B26" s="84">
        <v>204</v>
      </c>
      <c r="C26" s="85">
        <v>83</v>
      </c>
      <c r="D26" s="85">
        <v>124</v>
      </c>
      <c r="E26" s="86">
        <f t="shared" si="0"/>
        <v>0.66935483870967738</v>
      </c>
      <c r="F26" s="105">
        <f t="shared" si="1"/>
        <v>41</v>
      </c>
      <c r="G26" s="105">
        <v>21</v>
      </c>
      <c r="H26" s="77"/>
      <c r="I26" s="85">
        <v>120</v>
      </c>
      <c r="J26" s="87">
        <v>190</v>
      </c>
      <c r="K26" s="86">
        <f t="shared" si="2"/>
        <v>0.63157894736842102</v>
      </c>
      <c r="L26" s="131">
        <v>3</v>
      </c>
      <c r="M26" s="85">
        <v>54</v>
      </c>
    </row>
    <row r="27" spans="1:14" s="38" customFormat="1" x14ac:dyDescent="0.25">
      <c r="A27" s="6" t="s">
        <v>26</v>
      </c>
      <c r="B27" s="83">
        <v>210</v>
      </c>
      <c r="C27" s="85">
        <v>7</v>
      </c>
      <c r="D27" s="85">
        <v>75</v>
      </c>
      <c r="E27" s="86">
        <f t="shared" si="0"/>
        <v>9.3333333333333338E-2</v>
      </c>
      <c r="F27" s="105">
        <f t="shared" si="1"/>
        <v>68</v>
      </c>
      <c r="G27" s="105">
        <v>36</v>
      </c>
      <c r="H27" s="78"/>
      <c r="I27" s="85">
        <v>14</v>
      </c>
      <c r="J27" s="85">
        <v>96</v>
      </c>
      <c r="K27" s="86">
        <f t="shared" si="2"/>
        <v>0.14583333333333334</v>
      </c>
      <c r="L27" s="131"/>
      <c r="M27" s="85">
        <v>79</v>
      </c>
      <c r="N27" s="9"/>
    </row>
    <row r="28" spans="1:14" x14ac:dyDescent="0.25">
      <c r="A28" s="8" t="s">
        <v>27</v>
      </c>
      <c r="B28" s="84">
        <v>205</v>
      </c>
      <c r="C28" s="87">
        <v>25</v>
      </c>
      <c r="D28" s="87">
        <v>108</v>
      </c>
      <c r="E28" s="88">
        <f t="shared" si="0"/>
        <v>0.23148148148148148</v>
      </c>
      <c r="F28" s="104">
        <f t="shared" si="1"/>
        <v>83</v>
      </c>
      <c r="G28" s="104">
        <v>15</v>
      </c>
      <c r="H28" s="77"/>
      <c r="I28" s="87">
        <v>40</v>
      </c>
      <c r="J28" s="87">
        <v>98</v>
      </c>
      <c r="K28" s="86">
        <f t="shared" si="2"/>
        <v>0.40816326530612246</v>
      </c>
      <c r="L28" s="130">
        <v>1</v>
      </c>
      <c r="M28" s="87">
        <v>31</v>
      </c>
    </row>
    <row r="29" spans="1:14" x14ac:dyDescent="0.25">
      <c r="A29" s="6" t="s">
        <v>28</v>
      </c>
      <c r="B29" s="83">
        <v>61</v>
      </c>
      <c r="C29" s="87">
        <v>67</v>
      </c>
      <c r="D29" s="87">
        <v>206</v>
      </c>
      <c r="E29" s="88">
        <f t="shared" si="0"/>
        <v>0.32524271844660196</v>
      </c>
      <c r="F29" s="104">
        <f t="shared" si="1"/>
        <v>139</v>
      </c>
      <c r="G29" s="104">
        <v>60</v>
      </c>
      <c r="H29" s="78"/>
      <c r="I29" s="87">
        <v>143</v>
      </c>
      <c r="J29" s="87">
        <v>295</v>
      </c>
      <c r="K29" s="86">
        <f t="shared" si="2"/>
        <v>0.48474576271186443</v>
      </c>
      <c r="L29" s="130">
        <v>1</v>
      </c>
      <c r="M29" s="87">
        <v>155</v>
      </c>
    </row>
    <row r="30" spans="1:14" x14ac:dyDescent="0.25">
      <c r="A30" s="8" t="s">
        <v>29</v>
      </c>
      <c r="B30" s="84">
        <v>75</v>
      </c>
      <c r="C30" s="87">
        <v>27</v>
      </c>
      <c r="D30" s="87">
        <v>101</v>
      </c>
      <c r="E30" s="88">
        <f t="shared" si="0"/>
        <v>0.26732673267326734</v>
      </c>
      <c r="F30" s="104">
        <f t="shared" si="1"/>
        <v>74</v>
      </c>
      <c r="G30" s="104">
        <v>44</v>
      </c>
      <c r="H30" s="77"/>
      <c r="I30" s="87">
        <v>52</v>
      </c>
      <c r="J30" s="87">
        <v>111</v>
      </c>
      <c r="K30" s="86">
        <f t="shared" si="2"/>
        <v>0.46846846846846846</v>
      </c>
      <c r="L30" s="130">
        <v>4</v>
      </c>
      <c r="M30" s="87">
        <v>66</v>
      </c>
    </row>
    <row r="31" spans="1:14" x14ac:dyDescent="0.25">
      <c r="A31" s="6" t="s">
        <v>30</v>
      </c>
      <c r="B31" s="83">
        <v>208</v>
      </c>
      <c r="C31" s="87">
        <v>33</v>
      </c>
      <c r="D31" s="87">
        <v>102</v>
      </c>
      <c r="E31" s="88">
        <f t="shared" si="0"/>
        <v>0.3235294117647059</v>
      </c>
      <c r="F31" s="104">
        <f t="shared" si="1"/>
        <v>69</v>
      </c>
      <c r="G31" s="104">
        <v>18</v>
      </c>
      <c r="H31" s="78"/>
      <c r="I31" s="87">
        <v>22</v>
      </c>
      <c r="J31" s="87">
        <v>84</v>
      </c>
      <c r="K31" s="86">
        <f t="shared" si="2"/>
        <v>0.26190476190476192</v>
      </c>
      <c r="L31" s="130">
        <v>1</v>
      </c>
      <c r="M31" s="87">
        <v>38</v>
      </c>
    </row>
    <row r="32" spans="1:14" x14ac:dyDescent="0.25">
      <c r="A32" s="8" t="s">
        <v>31</v>
      </c>
      <c r="B32" s="84">
        <v>201</v>
      </c>
      <c r="C32" s="87">
        <v>96</v>
      </c>
      <c r="D32" s="87">
        <v>224</v>
      </c>
      <c r="E32" s="88">
        <f t="shared" si="0"/>
        <v>0.42857142857142855</v>
      </c>
      <c r="F32" s="104">
        <f t="shared" si="1"/>
        <v>128</v>
      </c>
      <c r="G32" s="104">
        <v>30</v>
      </c>
      <c r="H32" s="77"/>
      <c r="I32" s="87">
        <v>129</v>
      </c>
      <c r="J32" s="87">
        <v>250</v>
      </c>
      <c r="K32" s="86">
        <f t="shared" si="2"/>
        <v>0.51600000000000001</v>
      </c>
      <c r="L32" s="130">
        <v>1</v>
      </c>
      <c r="M32" s="87">
        <v>82</v>
      </c>
    </row>
    <row r="33" spans="1:14" x14ac:dyDescent="0.25">
      <c r="A33" s="6" t="s">
        <v>32</v>
      </c>
      <c r="B33" s="83">
        <v>51</v>
      </c>
      <c r="C33" s="87">
        <v>14</v>
      </c>
      <c r="D33" s="87">
        <v>138</v>
      </c>
      <c r="E33" s="88">
        <f t="shared" si="0"/>
        <v>0.10144927536231885</v>
      </c>
      <c r="F33" s="104">
        <f t="shared" si="1"/>
        <v>124</v>
      </c>
      <c r="G33" s="104">
        <v>41</v>
      </c>
      <c r="H33" s="78"/>
      <c r="I33" s="87">
        <v>32</v>
      </c>
      <c r="J33" s="87">
        <v>181</v>
      </c>
      <c r="K33" s="86">
        <f t="shared" si="2"/>
        <v>0.17679558011049723</v>
      </c>
      <c r="L33" s="130">
        <v>5</v>
      </c>
      <c r="M33" s="87">
        <v>70</v>
      </c>
    </row>
    <row r="34" spans="1:14" x14ac:dyDescent="0.25">
      <c r="A34" s="8" t="s">
        <v>33</v>
      </c>
      <c r="B34" s="84">
        <v>33</v>
      </c>
      <c r="C34" s="87">
        <v>22</v>
      </c>
      <c r="D34" s="87">
        <v>101</v>
      </c>
      <c r="E34" s="88">
        <f t="shared" si="0"/>
        <v>0.21782178217821782</v>
      </c>
      <c r="F34" s="104">
        <f t="shared" si="1"/>
        <v>79</v>
      </c>
      <c r="G34" s="104">
        <v>20</v>
      </c>
      <c r="H34" s="77"/>
      <c r="I34" s="87">
        <v>84</v>
      </c>
      <c r="J34" s="87">
        <v>122</v>
      </c>
      <c r="K34" s="86">
        <f t="shared" si="2"/>
        <v>0.68852459016393441</v>
      </c>
      <c r="L34" s="130"/>
      <c r="M34" s="87">
        <v>44</v>
      </c>
    </row>
    <row r="35" spans="1:14" x14ac:dyDescent="0.25">
      <c r="A35" s="6" t="s">
        <v>34</v>
      </c>
      <c r="B35" s="83">
        <v>703</v>
      </c>
      <c r="C35" s="85">
        <v>79</v>
      </c>
      <c r="D35" s="85">
        <v>154</v>
      </c>
      <c r="E35" s="86">
        <f t="shared" ref="E35:E51" si="3">C35/D35</f>
        <v>0.51298701298701299</v>
      </c>
      <c r="F35" s="105">
        <f t="shared" si="1"/>
        <v>75</v>
      </c>
      <c r="G35" s="105">
        <v>17</v>
      </c>
      <c r="H35" s="78"/>
      <c r="I35" s="85">
        <v>102</v>
      </c>
      <c r="J35" s="87">
        <v>151</v>
      </c>
      <c r="K35" s="86">
        <f t="shared" si="2"/>
        <v>0.67549668874172186</v>
      </c>
      <c r="L35" s="131">
        <v>2</v>
      </c>
      <c r="M35" s="85">
        <v>29</v>
      </c>
    </row>
    <row r="36" spans="1:14" x14ac:dyDescent="0.25">
      <c r="A36" s="8" t="s">
        <v>35</v>
      </c>
      <c r="B36" s="84">
        <v>73</v>
      </c>
      <c r="C36" s="87">
        <v>89</v>
      </c>
      <c r="D36" s="87">
        <v>217</v>
      </c>
      <c r="E36" s="88">
        <f t="shared" si="3"/>
        <v>0.41013824884792627</v>
      </c>
      <c r="F36" s="104">
        <f t="shared" si="1"/>
        <v>128</v>
      </c>
      <c r="G36" s="104">
        <v>42</v>
      </c>
      <c r="H36" s="77"/>
      <c r="I36" s="87">
        <v>186</v>
      </c>
      <c r="J36" s="87">
        <v>280</v>
      </c>
      <c r="K36" s="86">
        <f>I36/(J36-L36)</f>
        <v>0.71264367816091956</v>
      </c>
      <c r="L36" s="130">
        <v>19</v>
      </c>
      <c r="M36" s="87">
        <v>103</v>
      </c>
    </row>
    <row r="37" spans="1:14" x14ac:dyDescent="0.25">
      <c r="A37" s="6" t="s">
        <v>36</v>
      </c>
      <c r="B37" s="83">
        <v>41</v>
      </c>
      <c r="C37" s="87">
        <v>48</v>
      </c>
      <c r="D37" s="87">
        <v>144</v>
      </c>
      <c r="E37" s="88">
        <f t="shared" si="3"/>
        <v>0.33333333333333331</v>
      </c>
      <c r="F37" s="104">
        <f t="shared" si="1"/>
        <v>96</v>
      </c>
      <c r="G37" s="104">
        <v>30</v>
      </c>
      <c r="H37" s="78"/>
      <c r="I37" s="87">
        <v>35</v>
      </c>
      <c r="J37" s="87">
        <v>111</v>
      </c>
      <c r="K37" s="86">
        <f t="shared" si="2"/>
        <v>0.31531531531531531</v>
      </c>
      <c r="L37" s="130">
        <v>5</v>
      </c>
      <c r="M37" s="87">
        <v>56</v>
      </c>
    </row>
    <row r="38" spans="1:14" x14ac:dyDescent="0.25">
      <c r="A38" s="8" t="s">
        <v>37</v>
      </c>
      <c r="B38" s="84">
        <v>206</v>
      </c>
      <c r="C38" s="85">
        <v>149</v>
      </c>
      <c r="D38" s="85">
        <v>294</v>
      </c>
      <c r="E38" s="86">
        <f t="shared" si="3"/>
        <v>0.50680272108843538</v>
      </c>
      <c r="F38" s="105">
        <f t="shared" si="1"/>
        <v>145</v>
      </c>
      <c r="G38" s="105">
        <v>127</v>
      </c>
      <c r="H38" s="77"/>
      <c r="I38" s="85">
        <v>182</v>
      </c>
      <c r="J38" s="87">
        <v>351</v>
      </c>
      <c r="K38" s="86">
        <f t="shared" si="2"/>
        <v>0.51851851851851849</v>
      </c>
      <c r="L38" s="131">
        <v>7</v>
      </c>
      <c r="M38" s="85">
        <v>202</v>
      </c>
      <c r="N38" s="9"/>
    </row>
    <row r="39" spans="1:14" x14ac:dyDescent="0.25">
      <c r="A39" s="6" t="s">
        <v>38</v>
      </c>
      <c r="B39" s="83">
        <v>71</v>
      </c>
      <c r="C39" s="87">
        <v>37</v>
      </c>
      <c r="D39" s="87">
        <v>138</v>
      </c>
      <c r="E39" s="88">
        <f t="shared" si="3"/>
        <v>0.26811594202898553</v>
      </c>
      <c r="F39" s="104">
        <f t="shared" si="1"/>
        <v>101</v>
      </c>
      <c r="G39" s="104">
        <v>52</v>
      </c>
      <c r="H39" s="78"/>
      <c r="I39" s="87">
        <v>74</v>
      </c>
      <c r="J39" s="87">
        <v>141</v>
      </c>
      <c r="K39" s="86">
        <f t="shared" si="2"/>
        <v>0.52482269503546097</v>
      </c>
      <c r="L39" s="130">
        <v>3</v>
      </c>
      <c r="M39" s="87">
        <v>103</v>
      </c>
    </row>
    <row r="40" spans="1:14" x14ac:dyDescent="0.25">
      <c r="A40" s="8" t="s">
        <v>39</v>
      </c>
      <c r="B40" s="84">
        <v>207</v>
      </c>
      <c r="C40" s="87">
        <v>32</v>
      </c>
      <c r="D40" s="87">
        <v>81</v>
      </c>
      <c r="E40" s="88">
        <f t="shared" si="3"/>
        <v>0.39506172839506171</v>
      </c>
      <c r="F40" s="104">
        <f t="shared" si="1"/>
        <v>49</v>
      </c>
      <c r="G40" s="104">
        <v>14</v>
      </c>
      <c r="H40" s="77"/>
      <c r="I40" s="87">
        <v>52</v>
      </c>
      <c r="J40" s="87">
        <v>91</v>
      </c>
      <c r="K40" s="86">
        <f t="shared" si="2"/>
        <v>0.5714285714285714</v>
      </c>
      <c r="L40" s="130"/>
      <c r="M40" s="87">
        <v>52</v>
      </c>
    </row>
    <row r="41" spans="1:14" x14ac:dyDescent="0.25">
      <c r="A41" s="6" t="s">
        <v>40</v>
      </c>
      <c r="B41" s="83">
        <v>67</v>
      </c>
      <c r="C41" s="87">
        <v>16</v>
      </c>
      <c r="D41" s="87">
        <v>67</v>
      </c>
      <c r="E41" s="88">
        <f t="shared" si="3"/>
        <v>0.23880597014925373</v>
      </c>
      <c r="F41" s="104">
        <f t="shared" si="1"/>
        <v>51</v>
      </c>
      <c r="G41" s="104">
        <v>13</v>
      </c>
      <c r="H41" s="78"/>
      <c r="I41" s="87">
        <v>71</v>
      </c>
      <c r="J41" s="87">
        <v>111</v>
      </c>
      <c r="K41" s="86">
        <f t="shared" si="2"/>
        <v>0.63963963963963966</v>
      </c>
      <c r="L41" s="130">
        <v>1</v>
      </c>
      <c r="M41" s="87">
        <v>16</v>
      </c>
    </row>
    <row r="42" spans="1:14" x14ac:dyDescent="0.25">
      <c r="A42" s="8" t="s">
        <v>41</v>
      </c>
      <c r="B42" s="84">
        <v>72</v>
      </c>
      <c r="C42" s="87">
        <v>29</v>
      </c>
      <c r="D42" s="87">
        <v>102</v>
      </c>
      <c r="E42" s="88">
        <f t="shared" si="3"/>
        <v>0.28431372549019607</v>
      </c>
      <c r="F42" s="104">
        <f t="shared" si="1"/>
        <v>73</v>
      </c>
      <c r="G42" s="104">
        <v>24</v>
      </c>
      <c r="H42" s="77"/>
      <c r="I42" s="87">
        <v>52</v>
      </c>
      <c r="J42" s="87">
        <v>120</v>
      </c>
      <c r="K42" s="86">
        <f>I42/(J42-L42)</f>
        <v>0.5252525252525253</v>
      </c>
      <c r="L42" s="130">
        <v>21</v>
      </c>
      <c r="M42" s="87">
        <v>56</v>
      </c>
    </row>
    <row r="43" spans="1:14" x14ac:dyDescent="0.25">
      <c r="A43" s="6" t="s">
        <v>42</v>
      </c>
      <c r="B43" s="83">
        <v>53</v>
      </c>
      <c r="C43" s="87">
        <v>6</v>
      </c>
      <c r="D43" s="87">
        <v>44</v>
      </c>
      <c r="E43" s="88">
        <f t="shared" si="3"/>
        <v>0.13636363636363635</v>
      </c>
      <c r="F43" s="104">
        <f t="shared" si="1"/>
        <v>38</v>
      </c>
      <c r="G43" s="104">
        <v>12</v>
      </c>
      <c r="H43" s="78"/>
      <c r="I43" s="87">
        <v>19</v>
      </c>
      <c r="J43" s="87">
        <v>72</v>
      </c>
      <c r="K43" s="86">
        <f t="shared" si="2"/>
        <v>0.2638888888888889</v>
      </c>
      <c r="L43" s="130">
        <v>1</v>
      </c>
      <c r="M43" s="87">
        <v>38</v>
      </c>
    </row>
    <row r="44" spans="1:14" x14ac:dyDescent="0.25">
      <c r="A44" s="8" t="s">
        <v>43</v>
      </c>
      <c r="B44" s="84">
        <v>35</v>
      </c>
      <c r="C44" s="87">
        <v>18</v>
      </c>
      <c r="D44" s="87">
        <v>69</v>
      </c>
      <c r="E44" s="88">
        <f t="shared" si="3"/>
        <v>0.2608695652173913</v>
      </c>
      <c r="F44" s="104">
        <f t="shared" si="1"/>
        <v>51</v>
      </c>
      <c r="G44" s="104">
        <v>29</v>
      </c>
      <c r="H44" s="77"/>
      <c r="I44" s="87">
        <v>38</v>
      </c>
      <c r="J44" s="87">
        <v>82</v>
      </c>
      <c r="K44" s="86">
        <f t="shared" si="2"/>
        <v>0.46341463414634149</v>
      </c>
      <c r="L44" s="130"/>
      <c r="M44" s="87">
        <v>76</v>
      </c>
    </row>
    <row r="45" spans="1:14" x14ac:dyDescent="0.25">
      <c r="A45" s="6" t="s">
        <v>44</v>
      </c>
      <c r="B45" s="83">
        <v>64</v>
      </c>
      <c r="C45" s="87">
        <v>17</v>
      </c>
      <c r="D45" s="87">
        <v>67</v>
      </c>
      <c r="E45" s="88">
        <f t="shared" si="3"/>
        <v>0.2537313432835821</v>
      </c>
      <c r="F45" s="104">
        <f t="shared" si="1"/>
        <v>50</v>
      </c>
      <c r="G45" s="104">
        <v>12</v>
      </c>
      <c r="H45" s="78"/>
      <c r="I45" s="87">
        <v>43</v>
      </c>
      <c r="J45" s="87">
        <v>71</v>
      </c>
      <c r="K45" s="86">
        <f t="shared" si="2"/>
        <v>0.60563380281690138</v>
      </c>
      <c r="L45" s="130">
        <v>4</v>
      </c>
      <c r="M45" s="87">
        <v>71</v>
      </c>
    </row>
    <row r="46" spans="1:14" x14ac:dyDescent="0.25">
      <c r="A46" s="8" t="s">
        <v>45</v>
      </c>
      <c r="B46" s="84">
        <v>203</v>
      </c>
      <c r="C46" s="87">
        <v>18</v>
      </c>
      <c r="D46" s="87">
        <v>73</v>
      </c>
      <c r="E46" s="88">
        <f t="shared" si="3"/>
        <v>0.24657534246575341</v>
      </c>
      <c r="F46" s="104">
        <f t="shared" si="1"/>
        <v>55</v>
      </c>
      <c r="G46" s="104">
        <v>20</v>
      </c>
      <c r="H46" s="77"/>
      <c r="I46" s="87">
        <v>51</v>
      </c>
      <c r="J46" s="87">
        <v>124</v>
      </c>
      <c r="K46" s="86">
        <f t="shared" si="2"/>
        <v>0.41129032258064518</v>
      </c>
      <c r="L46" s="130">
        <v>2</v>
      </c>
      <c r="M46" s="87">
        <v>66</v>
      </c>
    </row>
    <row r="47" spans="1:14" x14ac:dyDescent="0.25">
      <c r="A47" s="6" t="s">
        <v>46</v>
      </c>
      <c r="B47" s="83">
        <v>34</v>
      </c>
      <c r="C47" s="87">
        <v>27</v>
      </c>
      <c r="D47" s="87">
        <v>112</v>
      </c>
      <c r="E47" s="88">
        <f t="shared" si="3"/>
        <v>0.24107142857142858</v>
      </c>
      <c r="F47" s="104">
        <f t="shared" si="1"/>
        <v>85</v>
      </c>
      <c r="G47" s="104">
        <v>37</v>
      </c>
      <c r="H47" s="78"/>
      <c r="I47" s="87">
        <v>85</v>
      </c>
      <c r="J47" s="87">
        <v>142</v>
      </c>
      <c r="K47" s="86">
        <f t="shared" si="2"/>
        <v>0.59859154929577463</v>
      </c>
      <c r="L47" s="130">
        <v>2</v>
      </c>
      <c r="M47" s="87">
        <v>55</v>
      </c>
    </row>
    <row r="48" spans="1:14" x14ac:dyDescent="0.25">
      <c r="A48" s="8" t="s">
        <v>47</v>
      </c>
      <c r="B48" s="84">
        <v>63</v>
      </c>
      <c r="C48" s="85">
        <v>14</v>
      </c>
      <c r="D48" s="85">
        <v>29</v>
      </c>
      <c r="E48" s="86">
        <f t="shared" si="3"/>
        <v>0.48275862068965519</v>
      </c>
      <c r="F48" s="105">
        <f t="shared" si="1"/>
        <v>15</v>
      </c>
      <c r="G48" s="105">
        <v>10</v>
      </c>
      <c r="H48" s="77"/>
      <c r="I48" s="85">
        <v>29</v>
      </c>
      <c r="J48" s="87">
        <v>40</v>
      </c>
      <c r="K48" s="86">
        <f t="shared" si="2"/>
        <v>0.72499999999999998</v>
      </c>
      <c r="L48" s="131">
        <v>1</v>
      </c>
      <c r="M48" s="85">
        <v>25</v>
      </c>
    </row>
    <row r="49" spans="1:14" x14ac:dyDescent="0.25">
      <c r="A49" s="6" t="s">
        <v>48</v>
      </c>
      <c r="B49" s="83">
        <v>31</v>
      </c>
      <c r="C49" s="85">
        <v>124</v>
      </c>
      <c r="D49" s="85">
        <v>279</v>
      </c>
      <c r="E49" s="86">
        <f t="shared" si="3"/>
        <v>0.44444444444444442</v>
      </c>
      <c r="F49" s="105">
        <f t="shared" si="1"/>
        <v>155</v>
      </c>
      <c r="G49" s="105">
        <v>69</v>
      </c>
      <c r="H49" s="78"/>
      <c r="I49" s="85">
        <v>269</v>
      </c>
      <c r="J49" s="87">
        <v>415</v>
      </c>
      <c r="K49" s="86">
        <f t="shared" si="2"/>
        <v>0.64819277108433737</v>
      </c>
      <c r="L49" s="131">
        <v>10</v>
      </c>
      <c r="M49" s="85">
        <v>105</v>
      </c>
      <c r="N49" s="9"/>
    </row>
    <row r="50" spans="1:14" ht="15.75" thickBot="1" x14ac:dyDescent="0.3">
      <c r="A50" s="10" t="s">
        <v>49</v>
      </c>
      <c r="B50" s="89">
        <v>76</v>
      </c>
      <c r="C50" s="90">
        <v>57</v>
      </c>
      <c r="D50" s="90">
        <v>152</v>
      </c>
      <c r="E50" s="91">
        <f t="shared" si="3"/>
        <v>0.375</v>
      </c>
      <c r="F50" s="106">
        <f t="shared" si="1"/>
        <v>95</v>
      </c>
      <c r="G50" s="106">
        <v>36</v>
      </c>
      <c r="H50" s="80"/>
      <c r="I50" s="87">
        <v>75</v>
      </c>
      <c r="J50" s="87">
        <v>134</v>
      </c>
      <c r="K50" s="86">
        <f t="shared" si="2"/>
        <v>0.55970149253731338</v>
      </c>
      <c r="L50" s="130">
        <v>2</v>
      </c>
      <c r="M50" s="87">
        <v>98</v>
      </c>
      <c r="N50" s="9"/>
    </row>
    <row r="51" spans="1:14" ht="16.5" thickBot="1" x14ac:dyDescent="0.3">
      <c r="A51" s="11" t="s">
        <v>50</v>
      </c>
      <c r="B51" s="68"/>
      <c r="C51" s="92">
        <f>SUM(C3:C50)</f>
        <v>2549</v>
      </c>
      <c r="D51" s="93">
        <f>SUM(D3:D50)</f>
        <v>7428</v>
      </c>
      <c r="E51" s="94">
        <f t="shared" si="3"/>
        <v>0.34316101238556812</v>
      </c>
      <c r="F51" s="108">
        <f t="shared" si="1"/>
        <v>4879</v>
      </c>
      <c r="G51" s="107">
        <f>SUM(G3:G50)</f>
        <v>1111</v>
      </c>
      <c r="H51" s="81"/>
      <c r="I51" s="95">
        <f>SUM(I3:I50)</f>
        <v>4400</v>
      </c>
      <c r="J51" s="96">
        <f>SUM(J3:J50)</f>
        <v>8495</v>
      </c>
      <c r="K51" s="119">
        <f t="shared" si="2"/>
        <v>0.51795173631547975</v>
      </c>
      <c r="L51" s="132">
        <f>SUM(L3:L50)</f>
        <v>351</v>
      </c>
      <c r="M51" s="97">
        <f>SUM(M3:M50)</f>
        <v>2389</v>
      </c>
      <c r="N51" s="12"/>
    </row>
    <row r="52" spans="1:14" ht="15.75" x14ac:dyDescent="0.25">
      <c r="K52" s="15"/>
    </row>
    <row r="53" spans="1:14" x14ac:dyDescent="0.25">
      <c r="K53" s="16"/>
    </row>
    <row r="54" spans="1:14" x14ac:dyDescent="0.25">
      <c r="K54" s="16"/>
      <c r="L54" s="2"/>
      <c r="M54" s="2"/>
    </row>
    <row r="55" spans="1:14" x14ac:dyDescent="0.25">
      <c r="K55" s="16"/>
      <c r="L55" s="2"/>
      <c r="M55" s="2"/>
    </row>
    <row r="56" spans="1:14" x14ac:dyDescent="0.25">
      <c r="K56" s="16"/>
      <c r="L56" s="2"/>
      <c r="M56" s="2"/>
    </row>
    <row r="57" spans="1:14" x14ac:dyDescent="0.25">
      <c r="K57" s="16"/>
      <c r="L57" s="2"/>
      <c r="M57" s="2"/>
    </row>
    <row r="58" spans="1:14" x14ac:dyDescent="0.25">
      <c r="K58" s="16"/>
      <c r="L58" s="2"/>
      <c r="M58" s="2"/>
    </row>
    <row r="59" spans="1:14" x14ac:dyDescent="0.25">
      <c r="K59" s="16"/>
      <c r="L59" s="2"/>
      <c r="M59" s="2"/>
    </row>
    <row r="60" spans="1:14" x14ac:dyDescent="0.25">
      <c r="K60" s="16"/>
      <c r="L60" s="2"/>
      <c r="M60" s="2"/>
    </row>
    <row r="61" spans="1:14" x14ac:dyDescent="0.25">
      <c r="L61" s="2"/>
      <c r="M61" s="2"/>
    </row>
    <row r="63" spans="1:14" x14ac:dyDescent="0.25">
      <c r="L63" s="2"/>
      <c r="M63" s="2"/>
    </row>
    <row r="64" spans="1:14" x14ac:dyDescent="0.25">
      <c r="L64" s="2"/>
      <c r="M64" s="2"/>
    </row>
    <row r="65" spans="12:13" x14ac:dyDescent="0.25">
      <c r="L65" s="2"/>
      <c r="M65" s="2"/>
    </row>
    <row r="66" spans="12:13" x14ac:dyDescent="0.25">
      <c r="L66" s="2"/>
      <c r="M66" s="2"/>
    </row>
    <row r="67" spans="12:13" x14ac:dyDescent="0.25">
      <c r="L67" s="2"/>
      <c r="M67" s="2"/>
    </row>
    <row r="68" spans="12:13" x14ac:dyDescent="0.25">
      <c r="L68" s="2"/>
      <c r="M68" s="2"/>
    </row>
    <row r="69" spans="12:13" x14ac:dyDescent="0.25">
      <c r="L69" s="2"/>
      <c r="M69" s="2"/>
    </row>
    <row r="70" spans="12:13" x14ac:dyDescent="0.25">
      <c r="L70" s="2"/>
      <c r="M70" s="2"/>
    </row>
    <row r="71" spans="12:13" x14ac:dyDescent="0.25">
      <c r="L71" s="2"/>
      <c r="M71" s="2"/>
    </row>
    <row r="72" spans="12:13" x14ac:dyDescent="0.25">
      <c r="L72" s="2"/>
      <c r="M72" s="2"/>
    </row>
    <row r="73" spans="12:13" x14ac:dyDescent="0.25">
      <c r="L73" s="2"/>
      <c r="M73" s="2"/>
    </row>
    <row r="74" spans="12:13" x14ac:dyDescent="0.25">
      <c r="L74" s="2"/>
      <c r="M74" s="2"/>
    </row>
    <row r="75" spans="12:13" x14ac:dyDescent="0.25">
      <c r="L75" s="2"/>
      <c r="M75" s="2"/>
    </row>
    <row r="76" spans="12:13" x14ac:dyDescent="0.25">
      <c r="L76" s="2"/>
      <c r="M76" s="2"/>
    </row>
    <row r="77" spans="12:13" x14ac:dyDescent="0.25">
      <c r="L77" s="2"/>
      <c r="M77" s="2"/>
    </row>
    <row r="78" spans="12:13" x14ac:dyDescent="0.25">
      <c r="L78" s="2"/>
      <c r="M78" s="2"/>
    </row>
    <row r="79" spans="12:13" x14ac:dyDescent="0.25">
      <c r="L79" s="2"/>
      <c r="M79" s="2"/>
    </row>
    <row r="80" spans="12:13" x14ac:dyDescent="0.25">
      <c r="L80" s="2"/>
      <c r="M80" s="2"/>
    </row>
    <row r="81" spans="12:13" x14ac:dyDescent="0.25">
      <c r="L81" s="2"/>
      <c r="M81" s="2"/>
    </row>
    <row r="82" spans="12:13" x14ac:dyDescent="0.25">
      <c r="L82" s="2"/>
      <c r="M82" s="2"/>
    </row>
    <row r="83" spans="12:13" x14ac:dyDescent="0.25">
      <c r="L83" s="2"/>
      <c r="M83" s="2"/>
    </row>
    <row r="84" spans="12:13" x14ac:dyDescent="0.25">
      <c r="L84" s="2"/>
      <c r="M84" s="2"/>
    </row>
    <row r="85" spans="12:13" x14ac:dyDescent="0.25">
      <c r="L85" s="2"/>
      <c r="M85" s="2"/>
    </row>
    <row r="86" spans="12:13" x14ac:dyDescent="0.25">
      <c r="L86" s="2"/>
      <c r="M86" s="2"/>
    </row>
    <row r="87" spans="12:13" x14ac:dyDescent="0.25">
      <c r="L87" s="2"/>
      <c r="M87" s="2"/>
    </row>
    <row r="88" spans="12:13" x14ac:dyDescent="0.25">
      <c r="L88" s="2"/>
      <c r="M88" s="2"/>
    </row>
    <row r="89" spans="12:13" x14ac:dyDescent="0.25">
      <c r="L89" s="2"/>
      <c r="M89" s="2"/>
    </row>
    <row r="90" spans="12:13" x14ac:dyDescent="0.25">
      <c r="L90" s="2"/>
      <c r="M90" s="2"/>
    </row>
    <row r="91" spans="12:13" x14ac:dyDescent="0.25">
      <c r="L91" s="2"/>
      <c r="M91" s="2"/>
    </row>
    <row r="92" spans="12:13" x14ac:dyDescent="0.25">
      <c r="L92" s="2"/>
      <c r="M92" s="2"/>
    </row>
    <row r="93" spans="12:13" x14ac:dyDescent="0.25">
      <c r="L93" s="2"/>
      <c r="M93" s="2"/>
    </row>
    <row r="94" spans="12:13" x14ac:dyDescent="0.25">
      <c r="L94" s="2"/>
      <c r="M94" s="2"/>
    </row>
    <row r="95" spans="12:13" x14ac:dyDescent="0.25">
      <c r="L95" s="2"/>
      <c r="M95" s="2"/>
    </row>
    <row r="96" spans="12:13" x14ac:dyDescent="0.25">
      <c r="L96" s="2"/>
      <c r="M96" s="2"/>
    </row>
    <row r="97" spans="12:13" x14ac:dyDescent="0.25">
      <c r="L97" s="2"/>
      <c r="M97" s="2"/>
    </row>
    <row r="98" spans="12:13" x14ac:dyDescent="0.25">
      <c r="L98" s="2"/>
      <c r="M98" s="2"/>
    </row>
    <row r="99" spans="12:13" x14ac:dyDescent="0.25">
      <c r="L99" s="2"/>
      <c r="M99" s="2"/>
    </row>
    <row r="100" spans="12:13" x14ac:dyDescent="0.25">
      <c r="L100" s="2"/>
      <c r="M100" s="2"/>
    </row>
    <row r="101" spans="12:13" x14ac:dyDescent="0.25">
      <c r="L101" s="2"/>
      <c r="M101" s="2"/>
    </row>
    <row r="102" spans="12:13" x14ac:dyDescent="0.25">
      <c r="L102" s="2"/>
      <c r="M102" s="2"/>
    </row>
    <row r="103" spans="12:13" x14ac:dyDescent="0.25">
      <c r="L103" s="2"/>
      <c r="M103" s="2"/>
    </row>
    <row r="104" spans="12:13" x14ac:dyDescent="0.25">
      <c r="L104" s="2"/>
      <c r="M104" s="2"/>
    </row>
    <row r="105" spans="12:13" x14ac:dyDescent="0.25">
      <c r="L105" s="2"/>
      <c r="M105" s="2"/>
    </row>
    <row r="106" spans="12:13" x14ac:dyDescent="0.25">
      <c r="L106" s="2"/>
      <c r="M106" s="2"/>
    </row>
    <row r="107" spans="12:13" x14ac:dyDescent="0.25">
      <c r="L107" s="2"/>
      <c r="M107" s="2"/>
    </row>
    <row r="108" spans="12:13" x14ac:dyDescent="0.25">
      <c r="L108" s="2"/>
      <c r="M108" s="2"/>
    </row>
    <row r="109" spans="12:13" x14ac:dyDescent="0.25">
      <c r="L109" s="2"/>
      <c r="M109" s="2"/>
    </row>
    <row r="110" spans="12:13" x14ac:dyDescent="0.25">
      <c r="L110" s="2"/>
      <c r="M110" s="2"/>
    </row>
    <row r="111" spans="12:13" x14ac:dyDescent="0.25">
      <c r="L111" s="2"/>
      <c r="M111" s="2"/>
    </row>
    <row r="112" spans="12:13" x14ac:dyDescent="0.25">
      <c r="L112" s="2"/>
      <c r="M112" s="2"/>
    </row>
    <row r="113" spans="12:13" x14ac:dyDescent="0.25">
      <c r="L113" s="2"/>
      <c r="M113" s="2"/>
    </row>
    <row r="114" spans="12:13" x14ac:dyDescent="0.25">
      <c r="L114" s="2"/>
      <c r="M114" s="2"/>
    </row>
    <row r="115" spans="12:13" x14ac:dyDescent="0.25">
      <c r="L115" s="2"/>
      <c r="M115" s="2"/>
    </row>
    <row r="116" spans="12:13" x14ac:dyDescent="0.25">
      <c r="L116" s="2"/>
      <c r="M116" s="2"/>
    </row>
    <row r="117" spans="12:13" x14ac:dyDescent="0.25">
      <c r="L117" s="2"/>
      <c r="M117" s="2"/>
    </row>
    <row r="118" spans="12:13" x14ac:dyDescent="0.25">
      <c r="L118" s="2"/>
      <c r="M118" s="2"/>
    </row>
    <row r="119" spans="12:13" x14ac:dyDescent="0.25">
      <c r="L119" s="2"/>
      <c r="M119" s="2"/>
    </row>
    <row r="120" spans="12:13" x14ac:dyDescent="0.25">
      <c r="L120" s="2"/>
      <c r="M120" s="2"/>
    </row>
    <row r="121" spans="12:13" x14ac:dyDescent="0.25">
      <c r="L121" s="2"/>
      <c r="M121" s="2"/>
    </row>
    <row r="122" spans="12:13" x14ac:dyDescent="0.25">
      <c r="L122" s="2"/>
      <c r="M122" s="2"/>
    </row>
    <row r="123" spans="12:13" x14ac:dyDescent="0.25">
      <c r="L123" s="2"/>
      <c r="M123" s="2"/>
    </row>
    <row r="124" spans="12:13" x14ac:dyDescent="0.25">
      <c r="L124" s="2"/>
      <c r="M124" s="2"/>
    </row>
    <row r="125" spans="12:13" x14ac:dyDescent="0.25">
      <c r="L125" s="2"/>
      <c r="M125" s="2"/>
    </row>
    <row r="126" spans="12:13" x14ac:dyDescent="0.25">
      <c r="L126" s="2"/>
      <c r="M126" s="2"/>
    </row>
    <row r="127" spans="12:13" x14ac:dyDescent="0.25">
      <c r="L127" s="2"/>
      <c r="M127" s="2"/>
    </row>
    <row r="128" spans="12:13" x14ac:dyDescent="0.25">
      <c r="L128" s="2"/>
      <c r="M128" s="2"/>
    </row>
    <row r="129" spans="12:13" x14ac:dyDescent="0.25">
      <c r="L129" s="2"/>
      <c r="M129" s="2"/>
    </row>
    <row r="130" spans="12:13" x14ac:dyDescent="0.25">
      <c r="L130" s="2"/>
      <c r="M130" s="2"/>
    </row>
    <row r="131" spans="12:13" x14ac:dyDescent="0.25">
      <c r="L131" s="2"/>
      <c r="M131" s="2"/>
    </row>
    <row r="132" spans="12:13" x14ac:dyDescent="0.25">
      <c r="L132" s="2"/>
      <c r="M132" s="2"/>
    </row>
    <row r="133" spans="12:13" x14ac:dyDescent="0.25">
      <c r="L133" s="2"/>
      <c r="M133" s="2"/>
    </row>
    <row r="134" spans="12:13" x14ac:dyDescent="0.25">
      <c r="L134" s="2"/>
      <c r="M134" s="2"/>
    </row>
    <row r="135" spans="12:13" x14ac:dyDescent="0.25">
      <c r="L135" s="2"/>
      <c r="M135" s="2"/>
    </row>
    <row r="136" spans="12:13" x14ac:dyDescent="0.25">
      <c r="L136" s="2"/>
      <c r="M136" s="2"/>
    </row>
    <row r="137" spans="12:13" x14ac:dyDescent="0.25">
      <c r="L137" s="2"/>
      <c r="M137" s="2"/>
    </row>
    <row r="138" spans="12:13" x14ac:dyDescent="0.25">
      <c r="L138" s="2"/>
      <c r="M138" s="2"/>
    </row>
    <row r="139" spans="12:13" x14ac:dyDescent="0.25">
      <c r="L139" s="2"/>
      <c r="M139" s="2"/>
    </row>
    <row r="140" spans="12:13" x14ac:dyDescent="0.25">
      <c r="L140" s="2"/>
      <c r="M140" s="2"/>
    </row>
    <row r="141" spans="12:13" x14ac:dyDescent="0.25">
      <c r="L141" s="2"/>
      <c r="M141" s="2"/>
    </row>
    <row r="142" spans="12:13" x14ac:dyDescent="0.25">
      <c r="L142" s="2"/>
      <c r="M142" s="2"/>
    </row>
    <row r="143" spans="12:13" x14ac:dyDescent="0.25">
      <c r="L143" s="2"/>
      <c r="M143" s="2"/>
    </row>
    <row r="144" spans="12:13" x14ac:dyDescent="0.25">
      <c r="L144" s="2"/>
      <c r="M144" s="2"/>
    </row>
    <row r="145" spans="12:13" x14ac:dyDescent="0.25">
      <c r="L145" s="2"/>
      <c r="M145" s="2"/>
    </row>
    <row r="146" spans="12:13" x14ac:dyDescent="0.25">
      <c r="L146" s="2"/>
      <c r="M146" s="2"/>
    </row>
    <row r="147" spans="12:13" x14ac:dyDescent="0.25">
      <c r="L147" s="2"/>
      <c r="M147" s="2"/>
    </row>
    <row r="148" spans="12:13" x14ac:dyDescent="0.25">
      <c r="L148" s="2"/>
      <c r="M148" s="2"/>
    </row>
    <row r="149" spans="12:13" x14ac:dyDescent="0.25">
      <c r="L149" s="2"/>
      <c r="M149" s="2"/>
    </row>
    <row r="150" spans="12:13" x14ac:dyDescent="0.25">
      <c r="L150" s="2"/>
      <c r="M150" s="2"/>
    </row>
    <row r="151" spans="12:13" x14ac:dyDescent="0.25">
      <c r="L151" s="2"/>
      <c r="M151" s="2"/>
    </row>
    <row r="152" spans="12:13" x14ac:dyDescent="0.25">
      <c r="L152" s="2"/>
      <c r="M152" s="2"/>
    </row>
    <row r="153" spans="12:13" x14ac:dyDescent="0.25">
      <c r="L153" s="2"/>
      <c r="M153" s="2"/>
    </row>
    <row r="154" spans="12:13" x14ac:dyDescent="0.25">
      <c r="L154" s="2"/>
      <c r="M154" s="2"/>
    </row>
    <row r="155" spans="12:13" x14ac:dyDescent="0.25">
      <c r="L155" s="2"/>
      <c r="M155" s="2"/>
    </row>
    <row r="156" spans="12:13" x14ac:dyDescent="0.25">
      <c r="L156" s="2"/>
      <c r="M156" s="2"/>
    </row>
    <row r="157" spans="12:13" x14ac:dyDescent="0.25">
      <c r="L157" s="2"/>
      <c r="M157" s="2"/>
    </row>
    <row r="158" spans="12:13" x14ac:dyDescent="0.25">
      <c r="L158" s="2"/>
      <c r="M158" s="2"/>
    </row>
    <row r="159" spans="12:13" x14ac:dyDescent="0.25">
      <c r="L159" s="2"/>
      <c r="M159" s="2"/>
    </row>
    <row r="160" spans="12:13" x14ac:dyDescent="0.25">
      <c r="L160" s="2"/>
      <c r="M160" s="2"/>
    </row>
    <row r="161" spans="12:13" x14ac:dyDescent="0.25">
      <c r="L161" s="2"/>
      <c r="M161" s="2"/>
    </row>
    <row r="162" spans="12:13" x14ac:dyDescent="0.25">
      <c r="L162" s="2"/>
      <c r="M162" s="2"/>
    </row>
    <row r="163" spans="12:13" x14ac:dyDescent="0.25">
      <c r="L163" s="2"/>
      <c r="M163" s="2"/>
    </row>
    <row r="164" spans="12:13" x14ac:dyDescent="0.25">
      <c r="L164" s="2"/>
      <c r="M164" s="2"/>
    </row>
    <row r="165" spans="12:13" x14ac:dyDescent="0.25">
      <c r="L165" s="2"/>
      <c r="M165" s="2"/>
    </row>
    <row r="166" spans="12:13" x14ac:dyDescent="0.25">
      <c r="L166" s="2"/>
      <c r="M166" s="2"/>
    </row>
    <row r="167" spans="12:13" x14ac:dyDescent="0.25">
      <c r="L167" s="2"/>
      <c r="M167" s="2"/>
    </row>
    <row r="168" spans="12:13" x14ac:dyDescent="0.25">
      <c r="L168" s="2"/>
      <c r="M168" s="2"/>
    </row>
    <row r="169" spans="12:13" x14ac:dyDescent="0.25">
      <c r="L169" s="2"/>
      <c r="M169" s="2"/>
    </row>
    <row r="170" spans="12:13" x14ac:dyDescent="0.25">
      <c r="L170" s="2"/>
      <c r="M170" s="2"/>
    </row>
    <row r="171" spans="12:13" x14ac:dyDescent="0.25">
      <c r="L171" s="2"/>
      <c r="M171" s="2"/>
    </row>
    <row r="172" spans="12:13" x14ac:dyDescent="0.25">
      <c r="L172" s="2"/>
      <c r="M172" s="2"/>
    </row>
    <row r="173" spans="12:13" x14ac:dyDescent="0.25">
      <c r="L173" s="2"/>
      <c r="M173" s="2"/>
    </row>
    <row r="174" spans="12:13" x14ac:dyDescent="0.25">
      <c r="L174" s="2"/>
      <c r="M174" s="2"/>
    </row>
    <row r="175" spans="12:13" x14ac:dyDescent="0.25">
      <c r="L175" s="2"/>
      <c r="M175" s="2"/>
    </row>
    <row r="176" spans="12:13" x14ac:dyDescent="0.25">
      <c r="L176" s="2"/>
      <c r="M176" s="2"/>
    </row>
    <row r="177" spans="12:13" x14ac:dyDescent="0.25">
      <c r="L177" s="2"/>
      <c r="M177" s="2"/>
    </row>
    <row r="178" spans="12:13" x14ac:dyDescent="0.25">
      <c r="L178" s="2"/>
      <c r="M178" s="2"/>
    </row>
    <row r="179" spans="12:13" x14ac:dyDescent="0.25">
      <c r="L179" s="2"/>
      <c r="M179" s="2"/>
    </row>
    <row r="180" spans="12:13" x14ac:dyDescent="0.25">
      <c r="L180" s="2"/>
      <c r="M180" s="2"/>
    </row>
    <row r="181" spans="12:13" x14ac:dyDescent="0.25">
      <c r="L181" s="2"/>
      <c r="M181" s="2"/>
    </row>
    <row r="182" spans="12:13" x14ac:dyDescent="0.25">
      <c r="L182" s="2"/>
      <c r="M182" s="2"/>
    </row>
    <row r="183" spans="12:13" x14ac:dyDescent="0.25">
      <c r="L183" s="2"/>
      <c r="M183" s="2"/>
    </row>
    <row r="184" spans="12:13" x14ac:dyDescent="0.25">
      <c r="L184" s="2"/>
      <c r="M184" s="2"/>
    </row>
    <row r="185" spans="12:13" x14ac:dyDescent="0.25">
      <c r="L185" s="2"/>
      <c r="M185" s="2"/>
    </row>
    <row r="186" spans="12:13" x14ac:dyDescent="0.25">
      <c r="L186" s="2"/>
      <c r="M186" s="2"/>
    </row>
    <row r="187" spans="12:13" x14ac:dyDescent="0.25">
      <c r="L187" s="2"/>
      <c r="M187" s="2"/>
    </row>
    <row r="188" spans="12:13" x14ac:dyDescent="0.25">
      <c r="L188" s="2"/>
      <c r="M188" s="2"/>
    </row>
    <row r="189" spans="12:13" x14ac:dyDescent="0.25">
      <c r="L189" s="2"/>
      <c r="M189" s="2"/>
    </row>
    <row r="190" spans="12:13" x14ac:dyDescent="0.25">
      <c r="L190" s="2"/>
      <c r="M190" s="2"/>
    </row>
    <row r="191" spans="12:13" x14ac:dyDescent="0.25">
      <c r="L191" s="2"/>
      <c r="M191" s="2"/>
    </row>
    <row r="192" spans="12:13" x14ac:dyDescent="0.25">
      <c r="L192" s="2"/>
      <c r="M192" s="2"/>
    </row>
    <row r="193" spans="12:13" x14ac:dyDescent="0.25">
      <c r="L193" s="2"/>
      <c r="M193" s="2"/>
    </row>
    <row r="194" spans="12:13" x14ac:dyDescent="0.25">
      <c r="L194" s="2"/>
      <c r="M194" s="2"/>
    </row>
    <row r="195" spans="12:13" x14ac:dyDescent="0.25">
      <c r="L195" s="2"/>
      <c r="M195" s="2"/>
    </row>
    <row r="196" spans="12:13" x14ac:dyDescent="0.25">
      <c r="L196" s="2"/>
      <c r="M196" s="2"/>
    </row>
    <row r="197" spans="12:13" x14ac:dyDescent="0.25">
      <c r="L197" s="2"/>
      <c r="M197" s="2"/>
    </row>
    <row r="198" spans="12:13" x14ac:dyDescent="0.25">
      <c r="L198" s="2"/>
      <c r="M198" s="2"/>
    </row>
    <row r="199" spans="12:13" x14ac:dyDescent="0.25">
      <c r="L199" s="2"/>
      <c r="M199" s="2"/>
    </row>
    <row r="200" spans="12:13" x14ac:dyDescent="0.25">
      <c r="L200" s="2"/>
      <c r="M200" s="2"/>
    </row>
    <row r="201" spans="12:13" x14ac:dyDescent="0.25">
      <c r="L201" s="2"/>
      <c r="M201" s="2"/>
    </row>
    <row r="202" spans="12:13" x14ac:dyDescent="0.25">
      <c r="L202" s="2"/>
      <c r="M202" s="2"/>
    </row>
    <row r="203" spans="12:13" x14ac:dyDescent="0.25">
      <c r="L203" s="2"/>
      <c r="M203" s="2"/>
    </row>
    <row r="204" spans="12:13" x14ac:dyDescent="0.25">
      <c r="L204" s="2"/>
      <c r="M204" s="2"/>
    </row>
    <row r="205" spans="12:13" x14ac:dyDescent="0.25">
      <c r="L205" s="2"/>
      <c r="M205" s="2"/>
    </row>
    <row r="206" spans="12:13" x14ac:dyDescent="0.25">
      <c r="L206" s="2"/>
      <c r="M206" s="2"/>
    </row>
    <row r="207" spans="12:13" x14ac:dyDescent="0.25">
      <c r="L207" s="2"/>
      <c r="M207" s="2"/>
    </row>
    <row r="208" spans="12:13" x14ac:dyDescent="0.25">
      <c r="L208" s="2"/>
      <c r="M208" s="2"/>
    </row>
    <row r="209" spans="12:13" x14ac:dyDescent="0.25">
      <c r="L209" s="2"/>
      <c r="M209" s="2"/>
    </row>
    <row r="210" spans="12:13" x14ac:dyDescent="0.25">
      <c r="L210" s="2"/>
      <c r="M210" s="2"/>
    </row>
    <row r="211" spans="12:13" x14ac:dyDescent="0.25">
      <c r="L211" s="2"/>
      <c r="M211" s="2"/>
    </row>
    <row r="212" spans="12:13" x14ac:dyDescent="0.25">
      <c r="L212" s="2"/>
      <c r="M212" s="2"/>
    </row>
    <row r="213" spans="12:13" x14ac:dyDescent="0.25">
      <c r="L213" s="2"/>
      <c r="M213" s="2"/>
    </row>
    <row r="214" spans="12:13" x14ac:dyDescent="0.25">
      <c r="L214" s="2"/>
      <c r="M214" s="2"/>
    </row>
    <row r="215" spans="12:13" x14ac:dyDescent="0.25">
      <c r="L215" s="2"/>
      <c r="M215" s="2"/>
    </row>
    <row r="216" spans="12:13" x14ac:dyDescent="0.25">
      <c r="L216" s="2"/>
      <c r="M216" s="2"/>
    </row>
    <row r="217" spans="12:13" x14ac:dyDescent="0.25">
      <c r="L217" s="2"/>
      <c r="M217" s="2"/>
    </row>
    <row r="218" spans="12:13" x14ac:dyDescent="0.25">
      <c r="L218" s="2"/>
      <c r="M218" s="2"/>
    </row>
    <row r="219" spans="12:13" x14ac:dyDescent="0.25">
      <c r="L219" s="2"/>
      <c r="M219" s="2"/>
    </row>
    <row r="220" spans="12:13" x14ac:dyDescent="0.25">
      <c r="L220" s="2"/>
      <c r="M220" s="2"/>
    </row>
    <row r="221" spans="12:13" x14ac:dyDescent="0.25">
      <c r="L221" s="2"/>
      <c r="M221" s="2"/>
    </row>
    <row r="222" spans="12:13" x14ac:dyDescent="0.25">
      <c r="L222" s="2"/>
      <c r="M222" s="2"/>
    </row>
    <row r="223" spans="12:13" x14ac:dyDescent="0.25">
      <c r="L223" s="2"/>
      <c r="M223" s="2"/>
    </row>
    <row r="224" spans="12:13" x14ac:dyDescent="0.25">
      <c r="L224" s="2"/>
      <c r="M224" s="2"/>
    </row>
    <row r="225" spans="12:13" x14ac:dyDescent="0.25">
      <c r="L225" s="2"/>
      <c r="M225" s="2"/>
    </row>
    <row r="226" spans="12:13" x14ac:dyDescent="0.25">
      <c r="L226" s="2"/>
      <c r="M226" s="2"/>
    </row>
    <row r="227" spans="12:13" x14ac:dyDescent="0.25">
      <c r="L227" s="2"/>
      <c r="M227" s="2"/>
    </row>
    <row r="228" spans="12:13" x14ac:dyDescent="0.25">
      <c r="L228" s="2"/>
      <c r="M228" s="2"/>
    </row>
    <row r="229" spans="12:13" x14ac:dyDescent="0.25">
      <c r="L229" s="2"/>
      <c r="M229" s="2"/>
    </row>
    <row r="230" spans="12:13" x14ac:dyDescent="0.25">
      <c r="L230" s="2"/>
      <c r="M230" s="2"/>
    </row>
    <row r="231" spans="12:13" x14ac:dyDescent="0.25">
      <c r="L231" s="2"/>
      <c r="M231" s="2"/>
    </row>
    <row r="232" spans="12:13" x14ac:dyDescent="0.25">
      <c r="L232" s="2"/>
      <c r="M232" s="2"/>
    </row>
    <row r="233" spans="12:13" x14ac:dyDescent="0.25">
      <c r="L233" s="2"/>
      <c r="M233" s="2"/>
    </row>
    <row r="234" spans="12:13" x14ac:dyDescent="0.25">
      <c r="L234" s="2"/>
      <c r="M234" s="2"/>
    </row>
    <row r="235" spans="12:13" x14ac:dyDescent="0.25">
      <c r="L235" s="2"/>
      <c r="M235" s="2"/>
    </row>
    <row r="236" spans="12:13" x14ac:dyDescent="0.25">
      <c r="L236" s="2"/>
      <c r="M236" s="2"/>
    </row>
    <row r="237" spans="12:13" x14ac:dyDescent="0.25">
      <c r="L237" s="2"/>
      <c r="M237" s="2"/>
    </row>
    <row r="238" spans="12:13" x14ac:dyDescent="0.25">
      <c r="L238" s="2"/>
      <c r="M238" s="2"/>
    </row>
    <row r="239" spans="12:13" x14ac:dyDescent="0.25">
      <c r="L239" s="2"/>
      <c r="M239" s="2"/>
    </row>
    <row r="240" spans="12:13" x14ac:dyDescent="0.25">
      <c r="L240" s="2"/>
      <c r="M240" s="2"/>
    </row>
    <row r="241" spans="12:13" x14ac:dyDescent="0.25">
      <c r="L241" s="2"/>
      <c r="M241" s="2"/>
    </row>
    <row r="242" spans="12:13" x14ac:dyDescent="0.25">
      <c r="L242" s="2"/>
      <c r="M242" s="2"/>
    </row>
    <row r="243" spans="12:13" x14ac:dyDescent="0.25">
      <c r="L243" s="2"/>
      <c r="M243" s="2"/>
    </row>
    <row r="244" spans="12:13" x14ac:dyDescent="0.25">
      <c r="L244" s="2"/>
      <c r="M244" s="2"/>
    </row>
    <row r="245" spans="12:13" x14ac:dyDescent="0.25">
      <c r="L245" s="2"/>
      <c r="M245" s="2"/>
    </row>
    <row r="246" spans="12:13" x14ac:dyDescent="0.25">
      <c r="L246" s="2"/>
      <c r="M246" s="2"/>
    </row>
    <row r="247" spans="12:13" x14ac:dyDescent="0.25">
      <c r="L247" s="2"/>
      <c r="M247" s="2"/>
    </row>
    <row r="248" spans="12:13" x14ac:dyDescent="0.25">
      <c r="L248" s="2"/>
      <c r="M248" s="2"/>
    </row>
    <row r="249" spans="12:13" x14ac:dyDescent="0.25">
      <c r="L249" s="2"/>
      <c r="M249" s="2"/>
    </row>
    <row r="250" spans="12:13" x14ac:dyDescent="0.25">
      <c r="L250" s="2"/>
      <c r="M250" s="2"/>
    </row>
    <row r="251" spans="12:13" x14ac:dyDescent="0.25">
      <c r="L251" s="2"/>
      <c r="M251" s="2"/>
    </row>
    <row r="252" spans="12:13" x14ac:dyDescent="0.25">
      <c r="L252" s="2"/>
      <c r="M252" s="2"/>
    </row>
    <row r="253" spans="12:13" x14ac:dyDescent="0.25">
      <c r="L253" s="2"/>
      <c r="M253" s="2"/>
    </row>
    <row r="254" spans="12:13" x14ac:dyDescent="0.25">
      <c r="L254" s="2"/>
      <c r="M254" s="2"/>
    </row>
    <row r="255" spans="12:13" x14ac:dyDescent="0.25">
      <c r="L255" s="2"/>
      <c r="M255" s="2"/>
    </row>
    <row r="256" spans="12:13" x14ac:dyDescent="0.25">
      <c r="L256" s="2"/>
      <c r="M256" s="2"/>
    </row>
    <row r="257" spans="12:13" x14ac:dyDescent="0.25">
      <c r="L257" s="2"/>
      <c r="M257" s="2"/>
    </row>
    <row r="258" spans="12:13" x14ac:dyDescent="0.25">
      <c r="L258" s="2"/>
      <c r="M258" s="2"/>
    </row>
    <row r="259" spans="12:13" x14ac:dyDescent="0.25">
      <c r="L259" s="2"/>
      <c r="M259" s="2"/>
    </row>
    <row r="260" spans="12:13" x14ac:dyDescent="0.25">
      <c r="L260" s="2"/>
      <c r="M260" s="2"/>
    </row>
    <row r="261" spans="12:13" x14ac:dyDescent="0.25">
      <c r="L261" s="2"/>
      <c r="M261" s="2"/>
    </row>
    <row r="262" spans="12:13" x14ac:dyDescent="0.25">
      <c r="L262" s="2"/>
      <c r="M262" s="2"/>
    </row>
    <row r="263" spans="12:13" x14ac:dyDescent="0.25">
      <c r="L263" s="2"/>
      <c r="M263" s="2"/>
    </row>
    <row r="264" spans="12:13" x14ac:dyDescent="0.25">
      <c r="L264" s="2"/>
      <c r="M264" s="2"/>
    </row>
    <row r="265" spans="12:13" x14ac:dyDescent="0.25">
      <c r="L265" s="2"/>
      <c r="M265" s="2"/>
    </row>
    <row r="266" spans="12:13" x14ac:dyDescent="0.25">
      <c r="L266" s="2"/>
      <c r="M266" s="2"/>
    </row>
    <row r="267" spans="12:13" x14ac:dyDescent="0.25">
      <c r="L267" s="2"/>
      <c r="M267" s="2"/>
    </row>
    <row r="268" spans="12:13" x14ac:dyDescent="0.25">
      <c r="L268" s="2"/>
      <c r="M268" s="2"/>
    </row>
    <row r="269" spans="12:13" x14ac:dyDescent="0.25">
      <c r="L269" s="2"/>
      <c r="M269" s="2"/>
    </row>
    <row r="270" spans="12:13" x14ac:dyDescent="0.25">
      <c r="L270" s="2"/>
      <c r="M270" s="2"/>
    </row>
    <row r="271" spans="12:13" x14ac:dyDescent="0.25">
      <c r="L271" s="2"/>
      <c r="M271" s="2"/>
    </row>
    <row r="272" spans="12:13" x14ac:dyDescent="0.25">
      <c r="L272" s="2"/>
      <c r="M272" s="2"/>
    </row>
    <row r="273" spans="12:13" x14ac:dyDescent="0.25">
      <c r="L273" s="2"/>
      <c r="M273" s="2"/>
    </row>
    <row r="274" spans="12:13" x14ac:dyDescent="0.25">
      <c r="L274" s="2"/>
      <c r="M274" s="2"/>
    </row>
    <row r="275" spans="12:13" x14ac:dyDescent="0.25">
      <c r="L275" s="2"/>
      <c r="M275" s="2"/>
    </row>
    <row r="276" spans="12:13" x14ac:dyDescent="0.25">
      <c r="L276" s="2"/>
      <c r="M276" s="2"/>
    </row>
    <row r="277" spans="12:13" x14ac:dyDescent="0.25">
      <c r="L277" s="2"/>
      <c r="M277" s="2"/>
    </row>
    <row r="278" spans="12:13" x14ac:dyDescent="0.25">
      <c r="L278" s="2"/>
      <c r="M278" s="2"/>
    </row>
    <row r="279" spans="12:13" x14ac:dyDescent="0.25">
      <c r="L279" s="2"/>
      <c r="M279" s="2"/>
    </row>
    <row r="280" spans="12:13" x14ac:dyDescent="0.25">
      <c r="L280" s="2"/>
      <c r="M280" s="2"/>
    </row>
    <row r="281" spans="12:13" x14ac:dyDescent="0.25">
      <c r="L281" s="2"/>
      <c r="M281" s="2"/>
    </row>
    <row r="282" spans="12:13" x14ac:dyDescent="0.25">
      <c r="L282" s="2"/>
      <c r="M282" s="2"/>
    </row>
    <row r="283" spans="12:13" x14ac:dyDescent="0.25">
      <c r="L283" s="2"/>
      <c r="M283" s="2"/>
    </row>
    <row r="284" spans="12:13" x14ac:dyDescent="0.25">
      <c r="L284" s="2"/>
      <c r="M284" s="2"/>
    </row>
    <row r="285" spans="12:13" x14ac:dyDescent="0.25">
      <c r="L285" s="2"/>
      <c r="M285" s="2"/>
    </row>
    <row r="286" spans="12:13" x14ac:dyDescent="0.25">
      <c r="L286" s="2"/>
      <c r="M286" s="2"/>
    </row>
    <row r="287" spans="12:13" x14ac:dyDescent="0.25">
      <c r="L287" s="2"/>
      <c r="M287" s="2"/>
    </row>
    <row r="288" spans="12:13" x14ac:dyDescent="0.25">
      <c r="L288" s="2"/>
      <c r="M288" s="2"/>
    </row>
    <row r="289" spans="12:13" x14ac:dyDescent="0.25">
      <c r="L289" s="2"/>
      <c r="M289" s="2"/>
    </row>
    <row r="290" spans="12:13" x14ac:dyDescent="0.25">
      <c r="L290" s="2"/>
      <c r="M290" s="2"/>
    </row>
    <row r="291" spans="12:13" x14ac:dyDescent="0.25">
      <c r="L291" s="2"/>
      <c r="M291" s="2"/>
    </row>
    <row r="292" spans="12:13" x14ac:dyDescent="0.25">
      <c r="L292" s="2"/>
      <c r="M292" s="2"/>
    </row>
    <row r="293" spans="12:13" x14ac:dyDescent="0.25">
      <c r="L293" s="2"/>
      <c r="M293" s="2"/>
    </row>
    <row r="294" spans="12:13" x14ac:dyDescent="0.25">
      <c r="L294" s="2"/>
      <c r="M294" s="2"/>
    </row>
    <row r="295" spans="12:13" x14ac:dyDescent="0.25">
      <c r="L295" s="2"/>
      <c r="M295" s="2"/>
    </row>
    <row r="296" spans="12:13" x14ac:dyDescent="0.25">
      <c r="L296" s="2"/>
      <c r="M296" s="2"/>
    </row>
    <row r="297" spans="12:13" x14ac:dyDescent="0.25">
      <c r="L297" s="2"/>
      <c r="M297" s="2"/>
    </row>
    <row r="298" spans="12:13" x14ac:dyDescent="0.25">
      <c r="L298" s="2"/>
      <c r="M298" s="2"/>
    </row>
    <row r="299" spans="12:13" x14ac:dyDescent="0.25">
      <c r="L299" s="2"/>
      <c r="M299" s="2"/>
    </row>
    <row r="300" spans="12:13" x14ac:dyDescent="0.25">
      <c r="L300" s="2"/>
      <c r="M300" s="2"/>
    </row>
    <row r="301" spans="12:13" x14ac:dyDescent="0.25">
      <c r="L301" s="2"/>
      <c r="M301" s="2"/>
    </row>
    <row r="302" spans="12:13" x14ac:dyDescent="0.25">
      <c r="L302" s="2"/>
      <c r="M302" s="2"/>
    </row>
    <row r="303" spans="12:13" x14ac:dyDescent="0.25">
      <c r="L303" s="2"/>
      <c r="M303" s="2"/>
    </row>
    <row r="304" spans="12:13" x14ac:dyDescent="0.25">
      <c r="L304" s="2"/>
      <c r="M304" s="2"/>
    </row>
    <row r="305" spans="12:13" x14ac:dyDescent="0.25">
      <c r="L305" s="2"/>
      <c r="M305" s="2"/>
    </row>
    <row r="306" spans="12:13" x14ac:dyDescent="0.25">
      <c r="L306" s="2"/>
      <c r="M306" s="2"/>
    </row>
    <row r="307" spans="12:13" x14ac:dyDescent="0.25">
      <c r="L307" s="2"/>
      <c r="M307" s="2"/>
    </row>
    <row r="308" spans="12:13" x14ac:dyDescent="0.25">
      <c r="L308" s="2"/>
      <c r="M308" s="2"/>
    </row>
    <row r="309" spans="12:13" x14ac:dyDescent="0.25">
      <c r="L309" s="2"/>
      <c r="M309" s="2"/>
    </row>
    <row r="310" spans="12:13" x14ac:dyDescent="0.25">
      <c r="L310" s="2"/>
      <c r="M310" s="2"/>
    </row>
    <row r="311" spans="12:13" x14ac:dyDescent="0.25">
      <c r="L311" s="2"/>
      <c r="M311" s="2"/>
    </row>
    <row r="312" spans="12:13" x14ac:dyDescent="0.25">
      <c r="L312" s="2"/>
      <c r="M312" s="2"/>
    </row>
    <row r="313" spans="12:13" x14ac:dyDescent="0.25">
      <c r="L313" s="2"/>
      <c r="M313" s="2"/>
    </row>
    <row r="314" spans="12:13" x14ac:dyDescent="0.25">
      <c r="L314" s="2"/>
      <c r="M314" s="2"/>
    </row>
    <row r="315" spans="12:13" x14ac:dyDescent="0.25">
      <c r="L315" s="2"/>
      <c r="M315" s="2"/>
    </row>
    <row r="316" spans="12:13" x14ac:dyDescent="0.25">
      <c r="L316" s="2"/>
      <c r="M316" s="2"/>
    </row>
    <row r="317" spans="12:13" x14ac:dyDescent="0.25">
      <c r="L317" s="2"/>
      <c r="M317" s="2"/>
    </row>
    <row r="318" spans="12:13" x14ac:dyDescent="0.25">
      <c r="L318" s="2"/>
      <c r="M318" s="2"/>
    </row>
    <row r="319" spans="12:13" x14ac:dyDescent="0.25">
      <c r="L319" s="2"/>
      <c r="M319" s="2"/>
    </row>
    <row r="320" spans="12:13" x14ac:dyDescent="0.25">
      <c r="L320" s="2"/>
      <c r="M320" s="2"/>
    </row>
    <row r="321" spans="12:13" x14ac:dyDescent="0.25">
      <c r="L321" s="2"/>
      <c r="M321" s="2"/>
    </row>
    <row r="322" spans="12:13" x14ac:dyDescent="0.25">
      <c r="L322" s="2"/>
      <c r="M322" s="2"/>
    </row>
    <row r="323" spans="12:13" x14ac:dyDescent="0.25">
      <c r="L323" s="2"/>
      <c r="M323" s="2"/>
    </row>
    <row r="324" spans="12:13" x14ac:dyDescent="0.25">
      <c r="L324" s="2"/>
      <c r="M324" s="2"/>
    </row>
    <row r="325" spans="12:13" x14ac:dyDescent="0.25">
      <c r="L325" s="2"/>
      <c r="M325" s="2"/>
    </row>
    <row r="326" spans="12:13" x14ac:dyDescent="0.25">
      <c r="L326" s="2"/>
      <c r="M326" s="2"/>
    </row>
    <row r="327" spans="12:13" x14ac:dyDescent="0.25">
      <c r="L327" s="2"/>
      <c r="M327" s="2"/>
    </row>
    <row r="328" spans="12:13" x14ac:dyDescent="0.25">
      <c r="L328" s="2"/>
      <c r="M328" s="2"/>
    </row>
    <row r="329" spans="12:13" x14ac:dyDescent="0.25">
      <c r="L329" s="2"/>
      <c r="M329" s="2"/>
    </row>
    <row r="330" spans="12:13" x14ac:dyDescent="0.25">
      <c r="L330" s="2"/>
      <c r="M330" s="2"/>
    </row>
    <row r="331" spans="12:13" x14ac:dyDescent="0.25">
      <c r="L331" s="2"/>
      <c r="M331" s="2"/>
    </row>
    <row r="332" spans="12:13" x14ac:dyDescent="0.25">
      <c r="L332" s="2"/>
      <c r="M332" s="2"/>
    </row>
    <row r="333" spans="12:13" x14ac:dyDescent="0.25">
      <c r="L333" s="2"/>
      <c r="M333" s="2"/>
    </row>
    <row r="334" spans="12:13" x14ac:dyDescent="0.25">
      <c r="L334" s="2"/>
      <c r="M334" s="2"/>
    </row>
    <row r="335" spans="12:13" x14ac:dyDescent="0.25">
      <c r="L335" s="2"/>
      <c r="M335" s="2"/>
    </row>
    <row r="336" spans="12:13" x14ac:dyDescent="0.25">
      <c r="L336" s="2"/>
      <c r="M336" s="2"/>
    </row>
    <row r="337" spans="12:13" x14ac:dyDescent="0.25">
      <c r="L337" s="2"/>
      <c r="M337" s="2"/>
    </row>
    <row r="338" spans="12:13" x14ac:dyDescent="0.25">
      <c r="L338" s="2"/>
      <c r="M338" s="2"/>
    </row>
    <row r="339" spans="12:13" x14ac:dyDescent="0.25">
      <c r="L339" s="2"/>
      <c r="M339" s="2"/>
    </row>
    <row r="340" spans="12:13" x14ac:dyDescent="0.25">
      <c r="L340" s="2"/>
      <c r="M340" s="2"/>
    </row>
    <row r="341" spans="12:13" x14ac:dyDescent="0.25">
      <c r="L341" s="2"/>
      <c r="M341" s="2"/>
    </row>
    <row r="342" spans="12:13" x14ac:dyDescent="0.25">
      <c r="L342" s="2"/>
      <c r="M342" s="2"/>
    </row>
    <row r="343" spans="12:13" x14ac:dyDescent="0.25">
      <c r="L343" s="2"/>
      <c r="M343" s="2"/>
    </row>
    <row r="344" spans="12:13" x14ac:dyDescent="0.25">
      <c r="L344" s="2"/>
      <c r="M344" s="2"/>
    </row>
    <row r="345" spans="12:13" x14ac:dyDescent="0.25">
      <c r="L345" s="2"/>
      <c r="M345" s="2"/>
    </row>
    <row r="346" spans="12:13" x14ac:dyDescent="0.25">
      <c r="L346" s="2"/>
      <c r="M346" s="2"/>
    </row>
    <row r="347" spans="12:13" x14ac:dyDescent="0.25">
      <c r="L347" s="2"/>
      <c r="M347" s="2"/>
    </row>
    <row r="348" spans="12:13" x14ac:dyDescent="0.25">
      <c r="L348" s="2"/>
      <c r="M348" s="2"/>
    </row>
    <row r="349" spans="12:13" x14ac:dyDescent="0.25">
      <c r="L349" s="2"/>
      <c r="M349" s="2"/>
    </row>
    <row r="350" spans="12:13" x14ac:dyDescent="0.25">
      <c r="L350" s="2"/>
      <c r="M350" s="2"/>
    </row>
    <row r="351" spans="12:13" x14ac:dyDescent="0.25">
      <c r="L351" s="2"/>
      <c r="M351" s="2"/>
    </row>
    <row r="352" spans="12:13" x14ac:dyDescent="0.25">
      <c r="L352" s="2"/>
      <c r="M352" s="2"/>
    </row>
    <row r="353" spans="12:13" x14ac:dyDescent="0.25">
      <c r="L353" s="2"/>
      <c r="M353" s="2"/>
    </row>
    <row r="354" spans="12:13" x14ac:dyDescent="0.25">
      <c r="L354" s="2"/>
      <c r="M354" s="2"/>
    </row>
    <row r="355" spans="12:13" x14ac:dyDescent="0.25">
      <c r="L355" s="2"/>
      <c r="M355" s="2"/>
    </row>
    <row r="356" spans="12:13" x14ac:dyDescent="0.25">
      <c r="L356" s="2"/>
      <c r="M356" s="2"/>
    </row>
    <row r="357" spans="12:13" x14ac:dyDescent="0.25">
      <c r="L357" s="2"/>
      <c r="M357" s="2"/>
    </row>
    <row r="358" spans="12:13" x14ac:dyDescent="0.25">
      <c r="L358" s="2"/>
      <c r="M358" s="2"/>
    </row>
    <row r="359" spans="12:13" x14ac:dyDescent="0.25">
      <c r="L359" s="2"/>
      <c r="M359" s="2"/>
    </row>
    <row r="360" spans="12:13" x14ac:dyDescent="0.25">
      <c r="L360" s="2"/>
      <c r="M360" s="2"/>
    </row>
    <row r="361" spans="12:13" x14ac:dyDescent="0.25">
      <c r="L361" s="2"/>
      <c r="M361" s="2"/>
    </row>
    <row r="362" spans="12:13" x14ac:dyDescent="0.25">
      <c r="L362" s="2"/>
      <c r="M362" s="2"/>
    </row>
    <row r="363" spans="12:13" x14ac:dyDescent="0.25">
      <c r="L363" s="2"/>
      <c r="M363" s="2"/>
    </row>
    <row r="364" spans="12:13" x14ac:dyDescent="0.25">
      <c r="L364" s="2"/>
      <c r="M364" s="2"/>
    </row>
    <row r="365" spans="12:13" x14ac:dyDescent="0.25">
      <c r="L365" s="2"/>
      <c r="M365" s="2"/>
    </row>
    <row r="366" spans="12:13" x14ac:dyDescent="0.25">
      <c r="L366" s="2"/>
      <c r="M366" s="2"/>
    </row>
    <row r="367" spans="12:13" x14ac:dyDescent="0.25">
      <c r="L367" s="2"/>
      <c r="M367" s="2"/>
    </row>
    <row r="368" spans="12:13" x14ac:dyDescent="0.25">
      <c r="L368" s="2"/>
      <c r="M368" s="2"/>
    </row>
    <row r="369" spans="12:13" x14ac:dyDescent="0.25">
      <c r="L369" s="2"/>
      <c r="M369" s="2"/>
    </row>
    <row r="370" spans="12:13" x14ac:dyDescent="0.25">
      <c r="L370" s="2"/>
      <c r="M370" s="2"/>
    </row>
    <row r="371" spans="12:13" x14ac:dyDescent="0.25">
      <c r="L371" s="2"/>
      <c r="M371" s="2"/>
    </row>
    <row r="372" spans="12:13" x14ac:dyDescent="0.25">
      <c r="L372" s="2"/>
      <c r="M372" s="2"/>
    </row>
    <row r="373" spans="12:13" x14ac:dyDescent="0.25">
      <c r="L373" s="2"/>
      <c r="M373" s="2"/>
    </row>
    <row r="374" spans="12:13" x14ac:dyDescent="0.25">
      <c r="L374" s="2"/>
      <c r="M374" s="2"/>
    </row>
    <row r="375" spans="12:13" x14ac:dyDescent="0.25">
      <c r="L375" s="2"/>
      <c r="M375" s="2"/>
    </row>
    <row r="376" spans="12:13" x14ac:dyDescent="0.25">
      <c r="L376" s="2"/>
      <c r="M376" s="2"/>
    </row>
    <row r="377" spans="12:13" x14ac:dyDescent="0.25">
      <c r="L377" s="2"/>
      <c r="M377" s="2"/>
    </row>
    <row r="378" spans="12:13" x14ac:dyDescent="0.25">
      <c r="L378" s="2"/>
      <c r="M378" s="2"/>
    </row>
    <row r="379" spans="12:13" x14ac:dyDescent="0.25">
      <c r="L379" s="2"/>
      <c r="M379" s="2"/>
    </row>
    <row r="380" spans="12:13" x14ac:dyDescent="0.25">
      <c r="L380" s="2"/>
      <c r="M380" s="2"/>
    </row>
    <row r="381" spans="12:13" x14ac:dyDescent="0.25">
      <c r="L381" s="2"/>
      <c r="M381" s="2"/>
    </row>
    <row r="382" spans="12:13" x14ac:dyDescent="0.25">
      <c r="L382" s="2"/>
      <c r="M382" s="2"/>
    </row>
    <row r="383" spans="12:13" x14ac:dyDescent="0.25">
      <c r="L383" s="2"/>
      <c r="M383" s="2"/>
    </row>
    <row r="384" spans="12:13" x14ac:dyDescent="0.25">
      <c r="L384" s="2"/>
      <c r="M384" s="2"/>
    </row>
    <row r="385" spans="12:13" x14ac:dyDescent="0.25">
      <c r="L385" s="2"/>
      <c r="M385" s="2"/>
    </row>
    <row r="386" spans="12:13" x14ac:dyDescent="0.25">
      <c r="L386" s="2"/>
      <c r="M386" s="2"/>
    </row>
    <row r="387" spans="12:13" x14ac:dyDescent="0.25">
      <c r="L387" s="2"/>
      <c r="M387" s="2"/>
    </row>
    <row r="388" spans="12:13" x14ac:dyDescent="0.25">
      <c r="L388" s="2"/>
      <c r="M388" s="2"/>
    </row>
    <row r="389" spans="12:13" x14ac:dyDescent="0.25">
      <c r="L389" s="2"/>
      <c r="M389" s="2"/>
    </row>
    <row r="390" spans="12:13" x14ac:dyDescent="0.25">
      <c r="L390" s="2"/>
      <c r="M390" s="2"/>
    </row>
    <row r="391" spans="12:13" x14ac:dyDescent="0.25">
      <c r="L391" s="2"/>
      <c r="M391" s="2"/>
    </row>
    <row r="392" spans="12:13" x14ac:dyDescent="0.25">
      <c r="L392" s="2"/>
      <c r="M392" s="2"/>
    </row>
    <row r="393" spans="12:13" x14ac:dyDescent="0.25">
      <c r="L393" s="2"/>
      <c r="M393" s="2"/>
    </row>
    <row r="394" spans="12:13" x14ac:dyDescent="0.25">
      <c r="L394" s="2"/>
      <c r="M394" s="2"/>
    </row>
    <row r="395" spans="12:13" x14ac:dyDescent="0.25">
      <c r="L395" s="2"/>
      <c r="M395" s="2"/>
    </row>
    <row r="396" spans="12:13" x14ac:dyDescent="0.25">
      <c r="L396" s="2"/>
      <c r="M396" s="2"/>
    </row>
    <row r="397" spans="12:13" x14ac:dyDescent="0.25">
      <c r="L397" s="2"/>
      <c r="M397" s="2"/>
    </row>
    <row r="398" spans="12:13" x14ac:dyDescent="0.25">
      <c r="L398" s="2"/>
      <c r="M398" s="2"/>
    </row>
    <row r="399" spans="12:13" x14ac:dyDescent="0.25">
      <c r="L399" s="2"/>
      <c r="M399" s="2"/>
    </row>
    <row r="400" spans="12:13" x14ac:dyDescent="0.25">
      <c r="L400" s="2"/>
      <c r="M400" s="2"/>
    </row>
    <row r="401" spans="12:13" x14ac:dyDescent="0.25">
      <c r="L401" s="2"/>
      <c r="M401" s="2"/>
    </row>
    <row r="402" spans="12:13" x14ac:dyDescent="0.25">
      <c r="L402" s="2"/>
      <c r="M402" s="2"/>
    </row>
    <row r="403" spans="12:13" x14ac:dyDescent="0.25">
      <c r="L403" s="2"/>
      <c r="M403" s="2"/>
    </row>
    <row r="404" spans="12:13" x14ac:dyDescent="0.25">
      <c r="L404" s="2"/>
      <c r="M404" s="2"/>
    </row>
    <row r="405" spans="12:13" x14ac:dyDescent="0.25">
      <c r="L405" s="2"/>
      <c r="M405" s="2"/>
    </row>
    <row r="406" spans="12:13" x14ac:dyDescent="0.25">
      <c r="L406" s="2"/>
      <c r="M406" s="2"/>
    </row>
    <row r="407" spans="12:13" x14ac:dyDescent="0.25">
      <c r="L407" s="2"/>
      <c r="M407" s="2"/>
    </row>
    <row r="408" spans="12:13" x14ac:dyDescent="0.25">
      <c r="L408" s="2"/>
      <c r="M408" s="2"/>
    </row>
    <row r="409" spans="12:13" x14ac:dyDescent="0.25">
      <c r="L409" s="2"/>
      <c r="M409" s="2"/>
    </row>
    <row r="410" spans="12:13" x14ac:dyDescent="0.25">
      <c r="L410" s="2"/>
      <c r="M410" s="2"/>
    </row>
    <row r="411" spans="12:13" x14ac:dyDescent="0.25">
      <c r="L411" s="2"/>
      <c r="M411" s="2"/>
    </row>
    <row r="412" spans="12:13" x14ac:dyDescent="0.25">
      <c r="L412" s="2"/>
      <c r="M412" s="2"/>
    </row>
    <row r="413" spans="12:13" x14ac:dyDescent="0.25">
      <c r="L413" s="2"/>
      <c r="M413" s="2"/>
    </row>
    <row r="414" spans="12:13" x14ac:dyDescent="0.25">
      <c r="L414" s="2"/>
      <c r="M414" s="2"/>
    </row>
    <row r="415" spans="12:13" x14ac:dyDescent="0.25">
      <c r="L415" s="2"/>
      <c r="M415" s="2"/>
    </row>
    <row r="416" spans="12:13" x14ac:dyDescent="0.25">
      <c r="L416" s="2"/>
      <c r="M416" s="2"/>
    </row>
    <row r="417" spans="12:13" x14ac:dyDescent="0.25">
      <c r="L417" s="2"/>
      <c r="M417" s="2"/>
    </row>
    <row r="418" spans="12:13" x14ac:dyDescent="0.25">
      <c r="L418" s="2"/>
      <c r="M418" s="2"/>
    </row>
    <row r="419" spans="12:13" x14ac:dyDescent="0.25">
      <c r="L419" s="2"/>
      <c r="M419" s="2"/>
    </row>
    <row r="420" spans="12:13" x14ac:dyDescent="0.25">
      <c r="L420" s="2"/>
      <c r="M420" s="2"/>
    </row>
    <row r="421" spans="12:13" x14ac:dyDescent="0.25">
      <c r="L421" s="2"/>
      <c r="M421" s="2"/>
    </row>
    <row r="422" spans="12:13" x14ac:dyDescent="0.25">
      <c r="L422" s="2"/>
      <c r="M422" s="2"/>
    </row>
    <row r="423" spans="12:13" x14ac:dyDescent="0.25">
      <c r="L423" s="2"/>
      <c r="M423" s="2"/>
    </row>
    <row r="424" spans="12:13" x14ac:dyDescent="0.25">
      <c r="L424" s="2"/>
      <c r="M424" s="2"/>
    </row>
    <row r="425" spans="12:13" x14ac:dyDescent="0.25">
      <c r="L425" s="2"/>
      <c r="M425" s="2"/>
    </row>
    <row r="426" spans="12:13" x14ac:dyDescent="0.25">
      <c r="L426" s="2"/>
      <c r="M426" s="2"/>
    </row>
    <row r="427" spans="12:13" x14ac:dyDescent="0.25">
      <c r="L427" s="2"/>
      <c r="M427" s="2"/>
    </row>
    <row r="428" spans="12:13" x14ac:dyDescent="0.25">
      <c r="L428" s="2"/>
      <c r="M428" s="2"/>
    </row>
    <row r="429" spans="12:13" x14ac:dyDescent="0.25">
      <c r="L429" s="2"/>
      <c r="M429" s="2"/>
    </row>
    <row r="430" spans="12:13" x14ac:dyDescent="0.25">
      <c r="L430" s="2"/>
      <c r="M430" s="2"/>
    </row>
    <row r="431" spans="12:13" x14ac:dyDescent="0.25">
      <c r="L431" s="2"/>
      <c r="M431" s="2"/>
    </row>
    <row r="432" spans="12:13" x14ac:dyDescent="0.25">
      <c r="L432" s="2"/>
      <c r="M432" s="2"/>
    </row>
    <row r="433" spans="12:13" x14ac:dyDescent="0.25">
      <c r="L433" s="2"/>
      <c r="M433" s="2"/>
    </row>
    <row r="434" spans="12:13" x14ac:dyDescent="0.25">
      <c r="L434" s="2"/>
      <c r="M434" s="2"/>
    </row>
    <row r="435" spans="12:13" x14ac:dyDescent="0.25">
      <c r="L435" s="2"/>
      <c r="M435" s="2"/>
    </row>
    <row r="436" spans="12:13" x14ac:dyDescent="0.25">
      <c r="L436" s="2"/>
      <c r="M436" s="2"/>
    </row>
    <row r="437" spans="12:13" x14ac:dyDescent="0.25">
      <c r="L437" s="2"/>
      <c r="M437" s="2"/>
    </row>
    <row r="438" spans="12:13" x14ac:dyDescent="0.25">
      <c r="L438" s="2"/>
      <c r="M438" s="2"/>
    </row>
    <row r="439" spans="12:13" x14ac:dyDescent="0.25">
      <c r="L439" s="2"/>
      <c r="M439" s="2"/>
    </row>
    <row r="440" spans="12:13" x14ac:dyDescent="0.25">
      <c r="L440" s="2"/>
      <c r="M440" s="2"/>
    </row>
    <row r="441" spans="12:13" x14ac:dyDescent="0.25">
      <c r="L441" s="2"/>
      <c r="M441" s="2"/>
    </row>
    <row r="442" spans="12:13" x14ac:dyDescent="0.25">
      <c r="L442" s="2"/>
      <c r="M442" s="2"/>
    </row>
    <row r="443" spans="12:13" x14ac:dyDescent="0.25">
      <c r="L443" s="2"/>
      <c r="M443" s="2"/>
    </row>
    <row r="444" spans="12:13" x14ac:dyDescent="0.25">
      <c r="L444" s="2"/>
      <c r="M444" s="2"/>
    </row>
    <row r="445" spans="12:13" x14ac:dyDescent="0.25">
      <c r="L445" s="2"/>
      <c r="M445" s="2"/>
    </row>
    <row r="446" spans="12:13" x14ac:dyDescent="0.25">
      <c r="L446" s="2"/>
      <c r="M446" s="2"/>
    </row>
    <row r="447" spans="12:13" x14ac:dyDescent="0.25">
      <c r="L447" s="2"/>
      <c r="M447" s="2"/>
    </row>
    <row r="448" spans="12:13" x14ac:dyDescent="0.25">
      <c r="L448" s="2"/>
      <c r="M448" s="2"/>
    </row>
    <row r="449" spans="12:13" x14ac:dyDescent="0.25">
      <c r="L449" s="2"/>
      <c r="M449" s="2"/>
    </row>
    <row r="450" spans="12:13" x14ac:dyDescent="0.25">
      <c r="L450" s="2"/>
      <c r="M450" s="2"/>
    </row>
    <row r="451" spans="12:13" x14ac:dyDescent="0.25">
      <c r="L451" s="2"/>
      <c r="M451" s="2"/>
    </row>
    <row r="452" spans="12:13" x14ac:dyDescent="0.25">
      <c r="L452" s="2"/>
      <c r="M452" s="2"/>
    </row>
  </sheetData>
  <mergeCells count="2">
    <mergeCell ref="I1:M1"/>
    <mergeCell ref="C1:G1"/>
  </mergeCells>
  <pageMargins left="0.7" right="0.7" top="0.75" bottom="0.75" header="0.3" footer="0.3"/>
  <pageSetup paperSize="9" orientation="portrait" r:id="rId1"/>
  <ignoredErrors>
    <ignoredError sqref="K51"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6"/>
  <sheetViews>
    <sheetView zoomScaleNormal="100" workbookViewId="0">
      <pane ySplit="1" topLeftCell="A281" activePane="bottomLeft" state="frozen"/>
      <selection pane="bottomLeft" activeCell="A323" sqref="A323"/>
    </sheetView>
  </sheetViews>
  <sheetFormatPr defaultRowHeight="15" x14ac:dyDescent="0.25"/>
  <cols>
    <col min="1" max="1" width="47.85546875" style="25" bestFit="1" customWidth="1"/>
    <col min="2" max="3" width="12.7109375" style="26" customWidth="1"/>
    <col min="4" max="4" width="12.7109375" customWidth="1"/>
    <col min="5" max="5" width="13.85546875" customWidth="1"/>
  </cols>
  <sheetData>
    <row r="1" spans="1:5" ht="39" thickBot="1" x14ac:dyDescent="0.3">
      <c r="A1" s="23" t="s">
        <v>70</v>
      </c>
      <c r="B1" s="24" t="s">
        <v>316</v>
      </c>
      <c r="C1" s="61" t="s">
        <v>317</v>
      </c>
      <c r="D1" s="42" t="s">
        <v>318</v>
      </c>
      <c r="E1" s="58" t="s">
        <v>345</v>
      </c>
    </row>
    <row r="2" spans="1:5" x14ac:dyDescent="0.25">
      <c r="A2" s="52" t="s">
        <v>72</v>
      </c>
      <c r="B2" s="50">
        <v>6</v>
      </c>
      <c r="C2" s="62">
        <v>16</v>
      </c>
      <c r="D2" s="46">
        <f>C2-B2</f>
        <v>10</v>
      </c>
      <c r="E2" s="59">
        <f>(C2-B2)/B2</f>
        <v>1.6666666666666667</v>
      </c>
    </row>
    <row r="3" spans="1:5" x14ac:dyDescent="0.25">
      <c r="A3" s="52" t="s">
        <v>71</v>
      </c>
      <c r="B3" s="50">
        <v>136</v>
      </c>
      <c r="C3" s="62">
        <v>238</v>
      </c>
      <c r="D3" s="46">
        <f>C3-B3</f>
        <v>102</v>
      </c>
      <c r="E3" s="59">
        <f t="shared" ref="E3:E70" si="0">(C3-B3)/B3</f>
        <v>0.75</v>
      </c>
    </row>
    <row r="4" spans="1:5" x14ac:dyDescent="0.25">
      <c r="A4" s="53" t="s">
        <v>73</v>
      </c>
      <c r="B4" s="45">
        <v>71</v>
      </c>
      <c r="C4" s="62">
        <v>29</v>
      </c>
      <c r="D4" s="46">
        <f t="shared" ref="D4:D71" si="1">C4-B4</f>
        <v>-42</v>
      </c>
      <c r="E4" s="59">
        <f t="shared" si="0"/>
        <v>-0.59154929577464788</v>
      </c>
    </row>
    <row r="5" spans="1:5" x14ac:dyDescent="0.25">
      <c r="A5" s="53" t="s">
        <v>286</v>
      </c>
      <c r="B5" s="45">
        <v>24</v>
      </c>
      <c r="C5" s="62">
        <v>38</v>
      </c>
      <c r="D5" s="46">
        <f t="shared" si="1"/>
        <v>14</v>
      </c>
      <c r="E5" s="59">
        <f t="shared" si="0"/>
        <v>0.58333333333333337</v>
      </c>
    </row>
    <row r="6" spans="1:5" x14ac:dyDescent="0.25">
      <c r="A6" s="52" t="s">
        <v>74</v>
      </c>
      <c r="B6" s="50">
        <v>545</v>
      </c>
      <c r="C6" s="62">
        <v>877</v>
      </c>
      <c r="D6" s="46">
        <f t="shared" si="1"/>
        <v>332</v>
      </c>
      <c r="E6" s="59">
        <f t="shared" si="0"/>
        <v>0.60917431192660554</v>
      </c>
    </row>
    <row r="7" spans="1:5" x14ac:dyDescent="0.25">
      <c r="A7" s="52" t="s">
        <v>75</v>
      </c>
      <c r="B7" s="50">
        <v>748</v>
      </c>
      <c r="C7" s="62">
        <v>1278</v>
      </c>
      <c r="D7" s="46">
        <f t="shared" si="1"/>
        <v>530</v>
      </c>
      <c r="E7" s="59">
        <f t="shared" si="0"/>
        <v>0.70855614973262027</v>
      </c>
    </row>
    <row r="8" spans="1:5" x14ac:dyDescent="0.25">
      <c r="A8" s="53" t="s">
        <v>324</v>
      </c>
      <c r="B8" s="45">
        <v>21</v>
      </c>
      <c r="C8" s="62">
        <v>14</v>
      </c>
      <c r="D8" s="46">
        <f t="shared" si="1"/>
        <v>-7</v>
      </c>
      <c r="E8" s="59">
        <f t="shared" si="0"/>
        <v>-0.33333333333333331</v>
      </c>
    </row>
    <row r="9" spans="1:5" x14ac:dyDescent="0.25">
      <c r="A9" s="53" t="s">
        <v>325</v>
      </c>
      <c r="B9" s="45"/>
      <c r="C9" s="62">
        <v>1</v>
      </c>
      <c r="D9" s="46">
        <f t="shared" si="1"/>
        <v>1</v>
      </c>
      <c r="E9" s="59"/>
    </row>
    <row r="10" spans="1:5" x14ac:dyDescent="0.25">
      <c r="A10" s="53" t="s">
        <v>326</v>
      </c>
      <c r="B10" s="45"/>
      <c r="C10" s="62">
        <v>1</v>
      </c>
      <c r="D10" s="46">
        <f t="shared" si="1"/>
        <v>1</v>
      </c>
      <c r="E10" s="59"/>
    </row>
    <row r="11" spans="1:5" x14ac:dyDescent="0.25">
      <c r="A11" s="52" t="s">
        <v>76</v>
      </c>
      <c r="B11" s="50">
        <v>45</v>
      </c>
      <c r="C11" s="62">
        <v>40</v>
      </c>
      <c r="D11" s="46">
        <f t="shared" si="1"/>
        <v>-5</v>
      </c>
      <c r="E11" s="59">
        <f t="shared" si="0"/>
        <v>-0.1111111111111111</v>
      </c>
    </row>
    <row r="12" spans="1:5" x14ac:dyDescent="0.25">
      <c r="A12" s="52" t="s">
        <v>77</v>
      </c>
      <c r="B12" s="50">
        <v>71</v>
      </c>
      <c r="C12" s="62">
        <v>131</v>
      </c>
      <c r="D12" s="46">
        <f t="shared" si="1"/>
        <v>60</v>
      </c>
      <c r="E12" s="59">
        <f t="shared" si="0"/>
        <v>0.84507042253521125</v>
      </c>
    </row>
    <row r="13" spans="1:5" x14ac:dyDescent="0.25">
      <c r="A13" s="52" t="s">
        <v>78</v>
      </c>
      <c r="B13" s="50">
        <v>40</v>
      </c>
      <c r="C13" s="62">
        <v>100</v>
      </c>
      <c r="D13" s="46">
        <f t="shared" si="1"/>
        <v>60</v>
      </c>
      <c r="E13" s="59">
        <f t="shared" si="0"/>
        <v>1.5</v>
      </c>
    </row>
    <row r="14" spans="1:5" x14ac:dyDescent="0.25">
      <c r="A14" s="52" t="s">
        <v>79</v>
      </c>
      <c r="B14" s="50">
        <v>49</v>
      </c>
      <c r="C14" s="62">
        <v>68</v>
      </c>
      <c r="D14" s="46">
        <f t="shared" si="1"/>
        <v>19</v>
      </c>
      <c r="E14" s="59">
        <f t="shared" si="0"/>
        <v>0.38775510204081631</v>
      </c>
    </row>
    <row r="15" spans="1:5" x14ac:dyDescent="0.25">
      <c r="A15" s="52" t="s">
        <v>273</v>
      </c>
      <c r="B15" s="50">
        <v>189</v>
      </c>
      <c r="C15" s="62">
        <v>232</v>
      </c>
      <c r="D15" s="46">
        <f t="shared" si="1"/>
        <v>43</v>
      </c>
      <c r="E15" s="59">
        <f t="shared" si="0"/>
        <v>0.2275132275132275</v>
      </c>
    </row>
    <row r="16" spans="1:5" x14ac:dyDescent="0.25">
      <c r="A16" s="52" t="s">
        <v>80</v>
      </c>
      <c r="B16" s="50">
        <v>200</v>
      </c>
      <c r="C16" s="62">
        <v>283</v>
      </c>
      <c r="D16" s="46">
        <f t="shared" si="1"/>
        <v>83</v>
      </c>
      <c r="E16" s="59">
        <f t="shared" si="0"/>
        <v>0.41499999999999998</v>
      </c>
    </row>
    <row r="17" spans="1:5" x14ac:dyDescent="0.25">
      <c r="A17" s="52" t="s">
        <v>81</v>
      </c>
      <c r="B17" s="50">
        <v>58</v>
      </c>
      <c r="C17" s="62">
        <v>101</v>
      </c>
      <c r="D17" s="46">
        <f t="shared" si="1"/>
        <v>43</v>
      </c>
      <c r="E17" s="59">
        <f t="shared" si="0"/>
        <v>0.74137931034482762</v>
      </c>
    </row>
    <row r="18" spans="1:5" x14ac:dyDescent="0.25">
      <c r="A18" s="52" t="s">
        <v>313</v>
      </c>
      <c r="B18" s="50"/>
      <c r="C18" s="62">
        <v>38</v>
      </c>
      <c r="D18" s="46">
        <v>38</v>
      </c>
      <c r="E18" s="59"/>
    </row>
    <row r="19" spans="1:5" x14ac:dyDescent="0.25">
      <c r="A19" s="52" t="s">
        <v>314</v>
      </c>
      <c r="B19" s="50"/>
      <c r="C19" s="62">
        <v>131</v>
      </c>
      <c r="D19" s="46">
        <v>131</v>
      </c>
      <c r="E19" s="59"/>
    </row>
    <row r="20" spans="1:5" x14ac:dyDescent="0.25">
      <c r="A20" s="52" t="s">
        <v>315</v>
      </c>
      <c r="B20" s="50"/>
      <c r="C20" s="62">
        <v>83</v>
      </c>
      <c r="D20" s="46">
        <v>83</v>
      </c>
      <c r="E20" s="59"/>
    </row>
    <row r="21" spans="1:5" x14ac:dyDescent="0.25">
      <c r="A21" s="52" t="s">
        <v>327</v>
      </c>
      <c r="B21" s="50"/>
      <c r="C21" s="62">
        <v>3</v>
      </c>
      <c r="D21" s="46">
        <f t="shared" si="1"/>
        <v>3</v>
      </c>
      <c r="E21" s="59"/>
    </row>
    <row r="22" spans="1:5" x14ac:dyDescent="0.25">
      <c r="A22" s="52" t="s">
        <v>82</v>
      </c>
      <c r="B22" s="50">
        <v>19</v>
      </c>
      <c r="C22" s="62">
        <v>18</v>
      </c>
      <c r="D22" s="46">
        <f t="shared" si="1"/>
        <v>-1</v>
      </c>
      <c r="E22" s="59">
        <f t="shared" si="0"/>
        <v>-5.2631578947368418E-2</v>
      </c>
    </row>
    <row r="23" spans="1:5" x14ac:dyDescent="0.25">
      <c r="A23" s="52" t="s">
        <v>83</v>
      </c>
      <c r="B23" s="50">
        <v>89</v>
      </c>
      <c r="C23" s="62">
        <v>212</v>
      </c>
      <c r="D23" s="46">
        <f t="shared" si="1"/>
        <v>123</v>
      </c>
      <c r="E23" s="59">
        <f t="shared" si="0"/>
        <v>1.3820224719101124</v>
      </c>
    </row>
    <row r="24" spans="1:5" x14ac:dyDescent="0.25">
      <c r="A24" s="52" t="s">
        <v>84</v>
      </c>
      <c r="B24" s="50">
        <v>1</v>
      </c>
      <c r="C24" s="62">
        <v>1</v>
      </c>
      <c r="D24" s="46">
        <f t="shared" si="1"/>
        <v>0</v>
      </c>
      <c r="E24" s="59"/>
    </row>
    <row r="25" spans="1:5" x14ac:dyDescent="0.25">
      <c r="A25" s="52" t="s">
        <v>85</v>
      </c>
      <c r="B25" s="50">
        <v>37</v>
      </c>
      <c r="C25" s="62">
        <v>74</v>
      </c>
      <c r="D25" s="46">
        <f t="shared" si="1"/>
        <v>37</v>
      </c>
      <c r="E25" s="59">
        <f t="shared" si="0"/>
        <v>1</v>
      </c>
    </row>
    <row r="26" spans="1:5" x14ac:dyDescent="0.25">
      <c r="A26" s="52" t="s">
        <v>86</v>
      </c>
      <c r="B26" s="50">
        <v>3</v>
      </c>
      <c r="C26" s="62"/>
      <c r="D26" s="46">
        <f t="shared" si="1"/>
        <v>-3</v>
      </c>
      <c r="E26" s="59">
        <f t="shared" si="0"/>
        <v>-1</v>
      </c>
    </row>
    <row r="27" spans="1:5" x14ac:dyDescent="0.25">
      <c r="A27" s="52" t="s">
        <v>87</v>
      </c>
      <c r="B27" s="50">
        <v>37</v>
      </c>
      <c r="C27" s="62">
        <v>76</v>
      </c>
      <c r="D27" s="46">
        <f t="shared" si="1"/>
        <v>39</v>
      </c>
      <c r="E27" s="59">
        <f t="shared" si="0"/>
        <v>1.0540540540540539</v>
      </c>
    </row>
    <row r="28" spans="1:5" x14ac:dyDescent="0.25">
      <c r="A28" s="52" t="s">
        <v>88</v>
      </c>
      <c r="B28" s="50">
        <v>37</v>
      </c>
      <c r="C28" s="62">
        <v>34</v>
      </c>
      <c r="D28" s="46">
        <f t="shared" si="1"/>
        <v>-3</v>
      </c>
      <c r="E28" s="59">
        <f t="shared" si="0"/>
        <v>-8.1081081081081086E-2</v>
      </c>
    </row>
    <row r="29" spans="1:5" x14ac:dyDescent="0.25">
      <c r="A29" s="52" t="s">
        <v>352</v>
      </c>
      <c r="B29" s="50">
        <v>714</v>
      </c>
      <c r="C29" s="62">
        <v>1067</v>
      </c>
      <c r="D29" s="46">
        <f t="shared" si="1"/>
        <v>353</v>
      </c>
      <c r="E29" s="59">
        <f t="shared" si="0"/>
        <v>0.49439775910364148</v>
      </c>
    </row>
    <row r="30" spans="1:5" x14ac:dyDescent="0.25">
      <c r="A30" s="52" t="s">
        <v>89</v>
      </c>
      <c r="B30" s="50">
        <v>450</v>
      </c>
      <c r="C30" s="62">
        <v>567</v>
      </c>
      <c r="D30" s="46">
        <f t="shared" si="1"/>
        <v>117</v>
      </c>
      <c r="E30" s="59">
        <f t="shared" si="0"/>
        <v>0.26</v>
      </c>
    </row>
    <row r="31" spans="1:5" x14ac:dyDescent="0.25">
      <c r="A31" s="52" t="s">
        <v>90</v>
      </c>
      <c r="B31" s="50">
        <v>758</v>
      </c>
      <c r="C31" s="62">
        <v>889</v>
      </c>
      <c r="D31" s="46">
        <f t="shared" si="1"/>
        <v>131</v>
      </c>
      <c r="E31" s="59">
        <f t="shared" si="0"/>
        <v>0.17282321899736147</v>
      </c>
    </row>
    <row r="32" spans="1:5" x14ac:dyDescent="0.25">
      <c r="A32" s="52" t="s">
        <v>91</v>
      </c>
      <c r="B32" s="50">
        <v>636</v>
      </c>
      <c r="C32" s="62">
        <v>878</v>
      </c>
      <c r="D32" s="46">
        <f t="shared" si="1"/>
        <v>242</v>
      </c>
      <c r="E32" s="59">
        <f t="shared" si="0"/>
        <v>0.38050314465408808</v>
      </c>
    </row>
    <row r="33" spans="1:5" x14ac:dyDescent="0.25">
      <c r="A33" s="52" t="s">
        <v>92</v>
      </c>
      <c r="B33" s="50">
        <v>425</v>
      </c>
      <c r="C33" s="62">
        <v>633</v>
      </c>
      <c r="D33" s="46">
        <f t="shared" si="1"/>
        <v>208</v>
      </c>
      <c r="E33" s="59">
        <f t="shared" si="0"/>
        <v>0.48941176470588238</v>
      </c>
    </row>
    <row r="34" spans="1:5" x14ac:dyDescent="0.25">
      <c r="A34" s="52" t="s">
        <v>328</v>
      </c>
      <c r="B34" s="50"/>
      <c r="C34" s="62">
        <v>1</v>
      </c>
      <c r="D34" s="46"/>
      <c r="E34" s="59"/>
    </row>
    <row r="35" spans="1:5" x14ac:dyDescent="0.25">
      <c r="A35" s="52" t="s">
        <v>93</v>
      </c>
      <c r="B35" s="50">
        <v>31</v>
      </c>
      <c r="C35" s="62">
        <v>2</v>
      </c>
      <c r="D35" s="46">
        <f t="shared" si="1"/>
        <v>-29</v>
      </c>
      <c r="E35" s="59">
        <f t="shared" si="0"/>
        <v>-0.93548387096774188</v>
      </c>
    </row>
    <row r="36" spans="1:5" x14ac:dyDescent="0.25">
      <c r="A36" s="52" t="s">
        <v>94</v>
      </c>
      <c r="B36" s="50">
        <v>2</v>
      </c>
      <c r="C36" s="62"/>
      <c r="D36" s="46">
        <f t="shared" si="1"/>
        <v>-2</v>
      </c>
      <c r="E36" s="59">
        <f t="shared" si="0"/>
        <v>-1</v>
      </c>
    </row>
    <row r="37" spans="1:5" x14ac:dyDescent="0.25">
      <c r="A37" s="52" t="s">
        <v>95</v>
      </c>
      <c r="B37" s="50">
        <v>3</v>
      </c>
      <c r="C37" s="62"/>
      <c r="D37" s="46">
        <f t="shared" si="1"/>
        <v>-3</v>
      </c>
      <c r="E37" s="59">
        <f t="shared" si="0"/>
        <v>-1</v>
      </c>
    </row>
    <row r="38" spans="1:5" x14ac:dyDescent="0.25">
      <c r="A38" s="52" t="s">
        <v>96</v>
      </c>
      <c r="B38" s="50">
        <v>26</v>
      </c>
      <c r="C38" s="62">
        <v>76</v>
      </c>
      <c r="D38" s="46">
        <f t="shared" si="1"/>
        <v>50</v>
      </c>
      <c r="E38" s="59">
        <f t="shared" si="0"/>
        <v>1.9230769230769231</v>
      </c>
    </row>
    <row r="39" spans="1:5" x14ac:dyDescent="0.25">
      <c r="A39" s="52" t="s">
        <v>97</v>
      </c>
      <c r="B39" s="50"/>
      <c r="C39" s="62">
        <v>31</v>
      </c>
      <c r="D39" s="46">
        <f t="shared" si="1"/>
        <v>31</v>
      </c>
      <c r="E39" s="59"/>
    </row>
    <row r="40" spans="1:5" x14ac:dyDescent="0.25">
      <c r="A40" s="52" t="s">
        <v>98</v>
      </c>
      <c r="B40" s="50"/>
      <c r="C40" s="62">
        <v>35</v>
      </c>
      <c r="D40" s="46">
        <f t="shared" si="1"/>
        <v>35</v>
      </c>
      <c r="E40" s="59"/>
    </row>
    <row r="41" spans="1:5" x14ac:dyDescent="0.25">
      <c r="A41" s="52" t="s">
        <v>99</v>
      </c>
      <c r="B41" s="50"/>
      <c r="C41" s="62">
        <v>30</v>
      </c>
      <c r="D41" s="46">
        <f t="shared" si="1"/>
        <v>30</v>
      </c>
      <c r="E41" s="59"/>
    </row>
    <row r="42" spans="1:5" x14ac:dyDescent="0.25">
      <c r="A42" s="52" t="s">
        <v>100</v>
      </c>
      <c r="B42" s="50"/>
      <c r="C42" s="62">
        <v>2</v>
      </c>
      <c r="D42" s="46">
        <f t="shared" si="1"/>
        <v>2</v>
      </c>
      <c r="E42" s="59"/>
    </row>
    <row r="43" spans="1:5" x14ac:dyDescent="0.25">
      <c r="A43" s="52" t="s">
        <v>101</v>
      </c>
      <c r="B43" s="50">
        <v>96</v>
      </c>
      <c r="C43" s="62">
        <v>74</v>
      </c>
      <c r="D43" s="46">
        <f t="shared" si="1"/>
        <v>-22</v>
      </c>
      <c r="E43" s="59">
        <f t="shared" si="0"/>
        <v>-0.22916666666666666</v>
      </c>
    </row>
    <row r="44" spans="1:5" x14ac:dyDescent="0.25">
      <c r="A44" s="52" t="s">
        <v>102</v>
      </c>
      <c r="B44" s="50">
        <v>207</v>
      </c>
      <c r="C44" s="62">
        <v>292</v>
      </c>
      <c r="D44" s="46">
        <f t="shared" si="1"/>
        <v>85</v>
      </c>
      <c r="E44" s="59">
        <f t="shared" si="0"/>
        <v>0.41062801932367149</v>
      </c>
    </row>
    <row r="45" spans="1:5" x14ac:dyDescent="0.25">
      <c r="A45" s="52" t="s">
        <v>103</v>
      </c>
      <c r="B45" s="50">
        <v>95</v>
      </c>
      <c r="C45" s="62">
        <v>111</v>
      </c>
      <c r="D45" s="46">
        <f t="shared" si="1"/>
        <v>16</v>
      </c>
      <c r="E45" s="59">
        <f t="shared" si="0"/>
        <v>0.16842105263157894</v>
      </c>
    </row>
    <row r="46" spans="1:5" x14ac:dyDescent="0.25">
      <c r="A46" s="52" t="s">
        <v>104</v>
      </c>
      <c r="B46" s="50">
        <v>373</v>
      </c>
      <c r="C46" s="62">
        <v>569</v>
      </c>
      <c r="D46" s="46">
        <f t="shared" si="1"/>
        <v>196</v>
      </c>
      <c r="E46" s="59">
        <f t="shared" si="0"/>
        <v>0.52546916890080431</v>
      </c>
    </row>
    <row r="47" spans="1:5" x14ac:dyDescent="0.25">
      <c r="A47" s="52" t="s">
        <v>105</v>
      </c>
      <c r="B47" s="50">
        <v>290</v>
      </c>
      <c r="C47" s="62">
        <v>403</v>
      </c>
      <c r="D47" s="46">
        <f t="shared" si="1"/>
        <v>113</v>
      </c>
      <c r="E47" s="59">
        <f t="shared" si="0"/>
        <v>0.3896551724137931</v>
      </c>
    </row>
    <row r="48" spans="1:5" x14ac:dyDescent="0.25">
      <c r="A48" s="52" t="s">
        <v>106</v>
      </c>
      <c r="B48" s="50">
        <v>127</v>
      </c>
      <c r="C48" s="62">
        <v>157</v>
      </c>
      <c r="D48" s="46">
        <f t="shared" si="1"/>
        <v>30</v>
      </c>
      <c r="E48" s="59">
        <f t="shared" si="0"/>
        <v>0.23622047244094488</v>
      </c>
    </row>
    <row r="49" spans="1:5" x14ac:dyDescent="0.25">
      <c r="A49" s="52" t="s">
        <v>107</v>
      </c>
      <c r="B49" s="50">
        <v>40</v>
      </c>
      <c r="C49" s="62">
        <v>93</v>
      </c>
      <c r="D49" s="46">
        <f t="shared" si="1"/>
        <v>53</v>
      </c>
      <c r="E49" s="59">
        <f t="shared" si="0"/>
        <v>1.325</v>
      </c>
    </row>
    <row r="50" spans="1:5" x14ac:dyDescent="0.25">
      <c r="A50" s="52" t="s">
        <v>108</v>
      </c>
      <c r="B50" s="50">
        <v>107</v>
      </c>
      <c r="C50" s="62">
        <v>124</v>
      </c>
      <c r="D50" s="46">
        <f t="shared" si="1"/>
        <v>17</v>
      </c>
      <c r="E50" s="59">
        <f t="shared" si="0"/>
        <v>0.15887850467289719</v>
      </c>
    </row>
    <row r="51" spans="1:5" x14ac:dyDescent="0.25">
      <c r="A51" s="52" t="s">
        <v>109</v>
      </c>
      <c r="B51" s="50">
        <v>49</v>
      </c>
      <c r="C51" s="62">
        <v>54</v>
      </c>
      <c r="D51" s="46">
        <f t="shared" si="1"/>
        <v>5</v>
      </c>
      <c r="E51" s="59">
        <f t="shared" si="0"/>
        <v>0.10204081632653061</v>
      </c>
    </row>
    <row r="52" spans="1:5" x14ac:dyDescent="0.25">
      <c r="A52" s="52" t="s">
        <v>329</v>
      </c>
      <c r="B52" s="50">
        <v>59</v>
      </c>
      <c r="C52" s="62">
        <v>111</v>
      </c>
      <c r="D52" s="46">
        <f t="shared" si="1"/>
        <v>52</v>
      </c>
      <c r="E52" s="59">
        <f t="shared" si="0"/>
        <v>0.88135593220338981</v>
      </c>
    </row>
    <row r="53" spans="1:5" x14ac:dyDescent="0.25">
      <c r="A53" s="52" t="s">
        <v>110</v>
      </c>
      <c r="B53" s="50">
        <v>228</v>
      </c>
      <c r="C53" s="62">
        <v>283</v>
      </c>
      <c r="D53" s="46">
        <f t="shared" si="1"/>
        <v>55</v>
      </c>
      <c r="E53" s="59">
        <f t="shared" si="0"/>
        <v>0.2412280701754386</v>
      </c>
    </row>
    <row r="54" spans="1:5" x14ac:dyDescent="0.25">
      <c r="A54" s="52" t="s">
        <v>111</v>
      </c>
      <c r="B54" s="50">
        <v>397</v>
      </c>
      <c r="C54" s="62">
        <v>415</v>
      </c>
      <c r="D54" s="46">
        <f t="shared" si="1"/>
        <v>18</v>
      </c>
      <c r="E54" s="59">
        <f t="shared" si="0"/>
        <v>4.534005037783375E-2</v>
      </c>
    </row>
    <row r="55" spans="1:5" x14ac:dyDescent="0.25">
      <c r="A55" s="52" t="s">
        <v>112</v>
      </c>
      <c r="B55" s="50">
        <v>68</v>
      </c>
      <c r="C55" s="62">
        <v>98</v>
      </c>
      <c r="D55" s="46">
        <f t="shared" si="1"/>
        <v>30</v>
      </c>
      <c r="E55" s="59">
        <f t="shared" si="0"/>
        <v>0.44117647058823528</v>
      </c>
    </row>
    <row r="56" spans="1:5" x14ac:dyDescent="0.25">
      <c r="A56" s="52" t="s">
        <v>113</v>
      </c>
      <c r="B56" s="50">
        <v>170</v>
      </c>
      <c r="C56" s="62">
        <v>402</v>
      </c>
      <c r="D56" s="46">
        <f t="shared" si="1"/>
        <v>232</v>
      </c>
      <c r="E56" s="59">
        <f t="shared" si="0"/>
        <v>1.3647058823529412</v>
      </c>
    </row>
    <row r="57" spans="1:5" x14ac:dyDescent="0.25">
      <c r="A57" s="52" t="s">
        <v>114</v>
      </c>
      <c r="B57" s="50">
        <v>67</v>
      </c>
      <c r="C57" s="62">
        <v>112</v>
      </c>
      <c r="D57" s="46">
        <f t="shared" si="1"/>
        <v>45</v>
      </c>
      <c r="E57" s="59">
        <f t="shared" si="0"/>
        <v>0.67164179104477617</v>
      </c>
    </row>
    <row r="58" spans="1:5" x14ac:dyDescent="0.25">
      <c r="A58" s="52" t="s">
        <v>115</v>
      </c>
      <c r="B58" s="50">
        <v>32</v>
      </c>
      <c r="C58" s="62">
        <v>63</v>
      </c>
      <c r="D58" s="46">
        <f t="shared" si="1"/>
        <v>31</v>
      </c>
      <c r="E58" s="59">
        <f t="shared" si="0"/>
        <v>0.96875</v>
      </c>
    </row>
    <row r="59" spans="1:5" x14ac:dyDescent="0.25">
      <c r="A59" s="52" t="s">
        <v>116</v>
      </c>
      <c r="B59" s="50">
        <v>297</v>
      </c>
      <c r="C59" s="62">
        <v>270</v>
      </c>
      <c r="D59" s="46">
        <f t="shared" si="1"/>
        <v>-27</v>
      </c>
      <c r="E59" s="59">
        <f t="shared" si="0"/>
        <v>-9.0909090909090912E-2</v>
      </c>
    </row>
    <row r="60" spans="1:5" x14ac:dyDescent="0.25">
      <c r="A60" s="52" t="s">
        <v>117</v>
      </c>
      <c r="B60" s="50">
        <v>126</v>
      </c>
      <c r="C60" s="62">
        <v>120</v>
      </c>
      <c r="D60" s="46">
        <f t="shared" si="1"/>
        <v>-6</v>
      </c>
      <c r="E60" s="59">
        <f t="shared" si="0"/>
        <v>-4.7619047619047616E-2</v>
      </c>
    </row>
    <row r="61" spans="1:5" x14ac:dyDescent="0.25">
      <c r="A61" s="52" t="s">
        <v>118</v>
      </c>
      <c r="B61" s="50">
        <v>26</v>
      </c>
      <c r="C61" s="62">
        <v>15</v>
      </c>
      <c r="D61" s="46">
        <f t="shared" si="1"/>
        <v>-11</v>
      </c>
      <c r="E61" s="59">
        <f t="shared" si="0"/>
        <v>-0.42307692307692307</v>
      </c>
    </row>
    <row r="62" spans="1:5" x14ac:dyDescent="0.25">
      <c r="A62" s="52" t="s">
        <v>119</v>
      </c>
      <c r="B62" s="50">
        <v>469</v>
      </c>
      <c r="C62" s="62">
        <v>600</v>
      </c>
      <c r="D62" s="46">
        <f t="shared" si="1"/>
        <v>131</v>
      </c>
      <c r="E62" s="59">
        <f t="shared" si="0"/>
        <v>0.27931769722814498</v>
      </c>
    </row>
    <row r="63" spans="1:5" x14ac:dyDescent="0.25">
      <c r="A63" s="52" t="s">
        <v>120</v>
      </c>
      <c r="B63" s="50">
        <v>139</v>
      </c>
      <c r="C63" s="62">
        <v>220</v>
      </c>
      <c r="D63" s="46">
        <f t="shared" si="1"/>
        <v>81</v>
      </c>
      <c r="E63" s="59">
        <f t="shared" si="0"/>
        <v>0.58273381294964033</v>
      </c>
    </row>
    <row r="64" spans="1:5" x14ac:dyDescent="0.25">
      <c r="A64" s="52" t="s">
        <v>309</v>
      </c>
      <c r="B64" s="50"/>
      <c r="C64" s="62">
        <v>5</v>
      </c>
      <c r="D64" s="46">
        <f t="shared" si="1"/>
        <v>5</v>
      </c>
      <c r="E64" s="59"/>
    </row>
    <row r="65" spans="1:5" x14ac:dyDescent="0.25">
      <c r="A65" s="52" t="s">
        <v>268</v>
      </c>
      <c r="B65" s="50">
        <v>139</v>
      </c>
      <c r="C65" s="62">
        <v>233</v>
      </c>
      <c r="D65" s="46">
        <f t="shared" si="1"/>
        <v>94</v>
      </c>
      <c r="E65" s="59">
        <f t="shared" si="0"/>
        <v>0.67625899280575541</v>
      </c>
    </row>
    <row r="66" spans="1:5" x14ac:dyDescent="0.25">
      <c r="A66" s="52" t="s">
        <v>121</v>
      </c>
      <c r="B66" s="50">
        <v>59</v>
      </c>
      <c r="C66" s="62">
        <v>76</v>
      </c>
      <c r="D66" s="46">
        <f t="shared" si="1"/>
        <v>17</v>
      </c>
      <c r="E66" s="59">
        <f t="shared" si="0"/>
        <v>0.28813559322033899</v>
      </c>
    </row>
    <row r="67" spans="1:5" x14ac:dyDescent="0.25">
      <c r="A67" s="52" t="s">
        <v>122</v>
      </c>
      <c r="B67" s="50">
        <v>201</v>
      </c>
      <c r="C67" s="62">
        <v>268</v>
      </c>
      <c r="D67" s="46">
        <f t="shared" si="1"/>
        <v>67</v>
      </c>
      <c r="E67" s="59">
        <f t="shared" si="0"/>
        <v>0.33333333333333331</v>
      </c>
    </row>
    <row r="68" spans="1:5" x14ac:dyDescent="0.25">
      <c r="A68" s="52" t="s">
        <v>123</v>
      </c>
      <c r="B68" s="50">
        <v>456</v>
      </c>
      <c r="C68" s="62">
        <v>557</v>
      </c>
      <c r="D68" s="46">
        <f t="shared" si="1"/>
        <v>101</v>
      </c>
      <c r="E68" s="59">
        <f t="shared" si="0"/>
        <v>0.22149122807017543</v>
      </c>
    </row>
    <row r="69" spans="1:5" x14ac:dyDescent="0.25">
      <c r="A69" s="52" t="s">
        <v>124</v>
      </c>
      <c r="B69" s="50">
        <v>288</v>
      </c>
      <c r="C69" s="62">
        <v>357</v>
      </c>
      <c r="D69" s="46">
        <f t="shared" si="1"/>
        <v>69</v>
      </c>
      <c r="E69" s="59">
        <f t="shared" si="0"/>
        <v>0.23958333333333334</v>
      </c>
    </row>
    <row r="70" spans="1:5" x14ac:dyDescent="0.25">
      <c r="A70" s="52" t="s">
        <v>125</v>
      </c>
      <c r="B70" s="50">
        <v>290</v>
      </c>
      <c r="C70" s="62">
        <v>393</v>
      </c>
      <c r="D70" s="46">
        <f t="shared" si="1"/>
        <v>103</v>
      </c>
      <c r="E70" s="59">
        <f t="shared" si="0"/>
        <v>0.35517241379310344</v>
      </c>
    </row>
    <row r="71" spans="1:5" x14ac:dyDescent="0.25">
      <c r="A71" s="52" t="s">
        <v>126</v>
      </c>
      <c r="B71" s="50">
        <v>7</v>
      </c>
      <c r="C71" s="62">
        <v>16</v>
      </c>
      <c r="D71" s="46">
        <f t="shared" si="1"/>
        <v>9</v>
      </c>
      <c r="E71" s="59">
        <f t="shared" ref="E71:E135" si="2">(C71-B71)/B71</f>
        <v>1.2857142857142858</v>
      </c>
    </row>
    <row r="72" spans="1:5" x14ac:dyDescent="0.25">
      <c r="A72" s="52" t="s">
        <v>129</v>
      </c>
      <c r="B72" s="50">
        <v>23</v>
      </c>
      <c r="C72" s="62">
        <v>36</v>
      </c>
      <c r="D72" s="46">
        <f>C72-B72</f>
        <v>13</v>
      </c>
      <c r="E72" s="59">
        <f>(C72-B72)/B72</f>
        <v>0.56521739130434778</v>
      </c>
    </row>
    <row r="73" spans="1:5" x14ac:dyDescent="0.25">
      <c r="A73" s="52" t="s">
        <v>127</v>
      </c>
      <c r="B73" s="50">
        <v>27</v>
      </c>
      <c r="C73" s="62">
        <v>130</v>
      </c>
      <c r="D73" s="46">
        <f t="shared" ref="D73:D137" si="3">C73-B73</f>
        <v>103</v>
      </c>
      <c r="E73" s="59">
        <f t="shared" si="2"/>
        <v>3.8148148148148149</v>
      </c>
    </row>
    <row r="74" spans="1:5" x14ac:dyDescent="0.25">
      <c r="A74" s="52" t="s">
        <v>128</v>
      </c>
      <c r="B74" s="50">
        <v>57</v>
      </c>
      <c r="C74" s="62">
        <v>51</v>
      </c>
      <c r="D74" s="46">
        <f t="shared" si="3"/>
        <v>-6</v>
      </c>
      <c r="E74" s="59">
        <f t="shared" si="2"/>
        <v>-0.10526315789473684</v>
      </c>
    </row>
    <row r="75" spans="1:5" x14ac:dyDescent="0.25">
      <c r="A75" s="52" t="s">
        <v>130</v>
      </c>
      <c r="B75" s="50">
        <v>33</v>
      </c>
      <c r="C75" s="62">
        <v>37</v>
      </c>
      <c r="D75" s="46">
        <f t="shared" si="3"/>
        <v>4</v>
      </c>
      <c r="E75" s="59">
        <f t="shared" si="2"/>
        <v>0.12121212121212122</v>
      </c>
    </row>
    <row r="76" spans="1:5" x14ac:dyDescent="0.25">
      <c r="A76" s="52" t="s">
        <v>131</v>
      </c>
      <c r="B76" s="50">
        <v>4</v>
      </c>
      <c r="C76" s="62">
        <v>1</v>
      </c>
      <c r="D76" s="46">
        <f t="shared" si="3"/>
        <v>-3</v>
      </c>
      <c r="E76" s="59">
        <f t="shared" si="2"/>
        <v>-0.75</v>
      </c>
    </row>
    <row r="77" spans="1:5" x14ac:dyDescent="0.25">
      <c r="A77" s="52" t="s">
        <v>277</v>
      </c>
      <c r="B77" s="50"/>
      <c r="C77" s="62">
        <v>2</v>
      </c>
      <c r="D77" s="46">
        <f t="shared" si="3"/>
        <v>2</v>
      </c>
      <c r="E77" s="59"/>
    </row>
    <row r="78" spans="1:5" x14ac:dyDescent="0.25">
      <c r="A78" s="52" t="s">
        <v>132</v>
      </c>
      <c r="B78" s="50">
        <v>3</v>
      </c>
      <c r="C78" s="62"/>
      <c r="D78" s="46">
        <f t="shared" si="3"/>
        <v>-3</v>
      </c>
      <c r="E78" s="59">
        <f t="shared" si="2"/>
        <v>-1</v>
      </c>
    </row>
    <row r="79" spans="1:5" x14ac:dyDescent="0.25">
      <c r="A79" s="52" t="s">
        <v>133</v>
      </c>
      <c r="B79" s="50">
        <v>1</v>
      </c>
      <c r="C79" s="62">
        <v>1</v>
      </c>
      <c r="D79" s="46">
        <f t="shared" si="3"/>
        <v>0</v>
      </c>
      <c r="E79" s="59">
        <f t="shared" si="2"/>
        <v>0</v>
      </c>
    </row>
    <row r="80" spans="1:5" x14ac:dyDescent="0.25">
      <c r="A80" s="52" t="s">
        <v>289</v>
      </c>
      <c r="B80" s="50">
        <v>3</v>
      </c>
      <c r="C80" s="62"/>
      <c r="D80" s="46">
        <f t="shared" si="3"/>
        <v>-3</v>
      </c>
      <c r="E80" s="59">
        <f t="shared" si="2"/>
        <v>-1</v>
      </c>
    </row>
    <row r="81" spans="1:5" x14ac:dyDescent="0.25">
      <c r="A81" s="52" t="s">
        <v>134</v>
      </c>
      <c r="B81" s="50">
        <v>8</v>
      </c>
      <c r="C81" s="62">
        <v>64</v>
      </c>
      <c r="D81" s="46">
        <f t="shared" si="3"/>
        <v>56</v>
      </c>
      <c r="E81" s="59">
        <f t="shared" si="2"/>
        <v>7</v>
      </c>
    </row>
    <row r="82" spans="1:5" x14ac:dyDescent="0.25">
      <c r="A82" s="52" t="s">
        <v>135</v>
      </c>
      <c r="B82" s="50">
        <v>241</v>
      </c>
      <c r="C82" s="62">
        <v>338</v>
      </c>
      <c r="D82" s="46">
        <f t="shared" si="3"/>
        <v>97</v>
      </c>
      <c r="E82" s="59">
        <f t="shared" si="2"/>
        <v>0.40248962655601661</v>
      </c>
    </row>
    <row r="83" spans="1:5" x14ac:dyDescent="0.25">
      <c r="A83" s="52" t="s">
        <v>136</v>
      </c>
      <c r="B83" s="50">
        <v>131</v>
      </c>
      <c r="C83" s="62">
        <v>206</v>
      </c>
      <c r="D83" s="46">
        <f t="shared" si="3"/>
        <v>75</v>
      </c>
      <c r="E83" s="59">
        <f t="shared" si="2"/>
        <v>0.5725190839694656</v>
      </c>
    </row>
    <row r="84" spans="1:5" x14ac:dyDescent="0.25">
      <c r="A84" s="52" t="s">
        <v>137</v>
      </c>
      <c r="B84" s="50">
        <v>257</v>
      </c>
      <c r="C84" s="62">
        <v>453</v>
      </c>
      <c r="D84" s="46">
        <f t="shared" si="3"/>
        <v>196</v>
      </c>
      <c r="E84" s="59">
        <f t="shared" si="2"/>
        <v>0.76264591439688711</v>
      </c>
    </row>
    <row r="85" spans="1:5" x14ac:dyDescent="0.25">
      <c r="A85" s="52" t="s">
        <v>138</v>
      </c>
      <c r="B85" s="50">
        <v>58</v>
      </c>
      <c r="C85" s="62">
        <v>70</v>
      </c>
      <c r="D85" s="46">
        <f>C85-B85</f>
        <v>12</v>
      </c>
      <c r="E85" s="59">
        <f>(C85-B85)/B85</f>
        <v>0.20689655172413793</v>
      </c>
    </row>
    <row r="86" spans="1:5" x14ac:dyDescent="0.25">
      <c r="A86" s="52" t="s">
        <v>139</v>
      </c>
      <c r="B86" s="50">
        <v>95</v>
      </c>
      <c r="C86" s="62">
        <v>91</v>
      </c>
      <c r="D86" s="46">
        <f>C86-B86</f>
        <v>-4</v>
      </c>
      <c r="E86" s="59">
        <f>(C86-B86)/B86</f>
        <v>-4.2105263157894736E-2</v>
      </c>
    </row>
    <row r="87" spans="1:5" x14ac:dyDescent="0.25">
      <c r="A87" s="52" t="s">
        <v>269</v>
      </c>
      <c r="B87" s="50">
        <v>27</v>
      </c>
      <c r="C87" s="62">
        <v>60</v>
      </c>
      <c r="D87" s="46">
        <f t="shared" si="3"/>
        <v>33</v>
      </c>
      <c r="E87" s="59">
        <f t="shared" si="2"/>
        <v>1.2222222222222223</v>
      </c>
    </row>
    <row r="88" spans="1:5" x14ac:dyDescent="0.25">
      <c r="A88" s="52" t="s">
        <v>140</v>
      </c>
      <c r="B88" s="50">
        <v>77</v>
      </c>
      <c r="C88" s="62">
        <v>94</v>
      </c>
      <c r="D88" s="46">
        <f t="shared" si="3"/>
        <v>17</v>
      </c>
      <c r="E88" s="59">
        <f t="shared" si="2"/>
        <v>0.22077922077922077</v>
      </c>
    </row>
    <row r="89" spans="1:5" x14ac:dyDescent="0.25">
      <c r="A89" s="52" t="s">
        <v>141</v>
      </c>
      <c r="B89" s="50">
        <v>18</v>
      </c>
      <c r="C89" s="62">
        <v>20</v>
      </c>
      <c r="D89" s="46">
        <f t="shared" si="3"/>
        <v>2</v>
      </c>
      <c r="E89" s="59">
        <f t="shared" si="2"/>
        <v>0.1111111111111111</v>
      </c>
    </row>
    <row r="90" spans="1:5" x14ac:dyDescent="0.25">
      <c r="A90" s="52" t="s">
        <v>142</v>
      </c>
      <c r="B90" s="50">
        <v>25</v>
      </c>
      <c r="C90" s="62">
        <v>32</v>
      </c>
      <c r="D90" s="46">
        <f t="shared" si="3"/>
        <v>7</v>
      </c>
      <c r="E90" s="59">
        <f t="shared" si="2"/>
        <v>0.28000000000000003</v>
      </c>
    </row>
    <row r="91" spans="1:5" x14ac:dyDescent="0.25">
      <c r="A91" s="52" t="s">
        <v>285</v>
      </c>
      <c r="B91" s="50">
        <v>33</v>
      </c>
      <c r="C91" s="62">
        <v>33</v>
      </c>
      <c r="D91" s="46">
        <f t="shared" si="3"/>
        <v>0</v>
      </c>
      <c r="E91" s="59">
        <f t="shared" si="2"/>
        <v>0</v>
      </c>
    </row>
    <row r="92" spans="1:5" x14ac:dyDescent="0.25">
      <c r="A92" s="52" t="s">
        <v>143</v>
      </c>
      <c r="B92" s="50">
        <v>14</v>
      </c>
      <c r="C92" s="62">
        <v>25</v>
      </c>
      <c r="D92" s="46">
        <f t="shared" si="3"/>
        <v>11</v>
      </c>
      <c r="E92" s="59">
        <f t="shared" si="2"/>
        <v>0.7857142857142857</v>
      </c>
    </row>
    <row r="93" spans="1:5" x14ac:dyDescent="0.25">
      <c r="A93" s="52" t="s">
        <v>319</v>
      </c>
      <c r="B93" s="50">
        <v>27</v>
      </c>
      <c r="C93" s="62">
        <v>103</v>
      </c>
      <c r="D93" s="46">
        <f t="shared" si="3"/>
        <v>76</v>
      </c>
      <c r="E93" s="59">
        <f t="shared" si="2"/>
        <v>2.8148148148148149</v>
      </c>
    </row>
    <row r="94" spans="1:5" x14ac:dyDescent="0.25">
      <c r="A94" s="52" t="s">
        <v>320</v>
      </c>
      <c r="B94" s="50">
        <v>303</v>
      </c>
      <c r="C94" s="62">
        <v>348</v>
      </c>
      <c r="D94" s="46">
        <f t="shared" si="3"/>
        <v>45</v>
      </c>
      <c r="E94" s="59">
        <f t="shared" si="2"/>
        <v>0.14851485148514851</v>
      </c>
    </row>
    <row r="95" spans="1:5" x14ac:dyDescent="0.25">
      <c r="A95" s="52" t="s">
        <v>270</v>
      </c>
      <c r="B95" s="50">
        <v>114</v>
      </c>
      <c r="C95" s="62">
        <v>152</v>
      </c>
      <c r="D95" s="46">
        <f t="shared" si="3"/>
        <v>38</v>
      </c>
      <c r="E95" s="59">
        <f t="shared" si="2"/>
        <v>0.33333333333333331</v>
      </c>
    </row>
    <row r="96" spans="1:5" x14ac:dyDescent="0.25">
      <c r="A96" s="52" t="s">
        <v>271</v>
      </c>
      <c r="B96" s="50">
        <v>71</v>
      </c>
      <c r="C96" s="62">
        <v>88</v>
      </c>
      <c r="D96" s="46">
        <f t="shared" si="3"/>
        <v>17</v>
      </c>
      <c r="E96" s="59">
        <f t="shared" si="2"/>
        <v>0.23943661971830985</v>
      </c>
    </row>
    <row r="97" spans="1:5" x14ac:dyDescent="0.25">
      <c r="A97" s="52" t="s">
        <v>272</v>
      </c>
      <c r="B97" s="50">
        <v>130</v>
      </c>
      <c r="C97" s="62">
        <v>205</v>
      </c>
      <c r="D97" s="46">
        <f t="shared" si="3"/>
        <v>75</v>
      </c>
      <c r="E97" s="59">
        <f t="shared" si="2"/>
        <v>0.57692307692307687</v>
      </c>
    </row>
    <row r="98" spans="1:5" x14ac:dyDescent="0.25">
      <c r="A98" s="52" t="s">
        <v>69</v>
      </c>
      <c r="B98" s="50">
        <v>1289</v>
      </c>
      <c r="C98" s="62">
        <v>1404</v>
      </c>
      <c r="D98" s="46">
        <f t="shared" si="3"/>
        <v>115</v>
      </c>
      <c r="E98" s="59">
        <f t="shared" si="2"/>
        <v>8.9216446858029486E-2</v>
      </c>
    </row>
    <row r="99" spans="1:5" x14ac:dyDescent="0.25">
      <c r="A99" s="52" t="s">
        <v>144</v>
      </c>
      <c r="B99" s="50">
        <v>67</v>
      </c>
      <c r="C99" s="62">
        <v>91</v>
      </c>
      <c r="D99" s="46">
        <f t="shared" si="3"/>
        <v>24</v>
      </c>
      <c r="E99" s="59">
        <f t="shared" si="2"/>
        <v>0.35820895522388058</v>
      </c>
    </row>
    <row r="100" spans="1:5" x14ac:dyDescent="0.25">
      <c r="A100" s="52" t="s">
        <v>145</v>
      </c>
      <c r="B100" s="50">
        <v>1</v>
      </c>
      <c r="C100" s="62">
        <v>2</v>
      </c>
      <c r="D100" s="46">
        <f t="shared" si="3"/>
        <v>1</v>
      </c>
      <c r="E100" s="59">
        <f t="shared" si="2"/>
        <v>1</v>
      </c>
    </row>
    <row r="101" spans="1:5" x14ac:dyDescent="0.25">
      <c r="A101" s="52" t="s">
        <v>146</v>
      </c>
      <c r="B101" s="50">
        <v>276</v>
      </c>
      <c r="C101" s="62">
        <v>408</v>
      </c>
      <c r="D101" s="46">
        <f t="shared" si="3"/>
        <v>132</v>
      </c>
      <c r="E101" s="59">
        <f t="shared" si="2"/>
        <v>0.47826086956521741</v>
      </c>
    </row>
    <row r="102" spans="1:5" x14ac:dyDescent="0.25">
      <c r="A102" s="52" t="s">
        <v>147</v>
      </c>
      <c r="B102" s="50">
        <v>913</v>
      </c>
      <c r="C102" s="62">
        <v>1176</v>
      </c>
      <c r="D102" s="46">
        <f t="shared" si="3"/>
        <v>263</v>
      </c>
      <c r="E102" s="59">
        <f t="shared" si="2"/>
        <v>0.28806133625410735</v>
      </c>
    </row>
    <row r="103" spans="1:5" x14ac:dyDescent="0.25">
      <c r="A103" s="52" t="s">
        <v>148</v>
      </c>
      <c r="B103" s="50">
        <v>40</v>
      </c>
      <c r="C103" s="62">
        <v>47</v>
      </c>
      <c r="D103" s="46">
        <f t="shared" si="3"/>
        <v>7</v>
      </c>
      <c r="E103" s="59">
        <f t="shared" si="2"/>
        <v>0.17499999999999999</v>
      </c>
    </row>
    <row r="104" spans="1:5" x14ac:dyDescent="0.25">
      <c r="A104" s="52" t="s">
        <v>331</v>
      </c>
      <c r="B104" s="50">
        <v>471</v>
      </c>
      <c r="C104" s="62">
        <v>630</v>
      </c>
      <c r="D104" s="46">
        <f t="shared" si="3"/>
        <v>159</v>
      </c>
      <c r="E104" s="59">
        <f t="shared" si="2"/>
        <v>0.33757961783439489</v>
      </c>
    </row>
    <row r="105" spans="1:5" x14ac:dyDescent="0.25">
      <c r="A105" s="52" t="s">
        <v>149</v>
      </c>
      <c r="B105" s="50">
        <v>113</v>
      </c>
      <c r="C105" s="62">
        <v>225</v>
      </c>
      <c r="D105" s="46">
        <f t="shared" si="3"/>
        <v>112</v>
      </c>
      <c r="E105" s="59">
        <f t="shared" si="2"/>
        <v>0.99115044247787609</v>
      </c>
    </row>
    <row r="106" spans="1:5" x14ac:dyDescent="0.25">
      <c r="A106" s="52" t="s">
        <v>150</v>
      </c>
      <c r="B106" s="50">
        <v>323</v>
      </c>
      <c r="C106" s="62">
        <v>586</v>
      </c>
      <c r="D106" s="46">
        <f t="shared" si="3"/>
        <v>263</v>
      </c>
      <c r="E106" s="59">
        <f t="shared" si="2"/>
        <v>0.81424148606811142</v>
      </c>
    </row>
    <row r="107" spans="1:5" x14ac:dyDescent="0.25">
      <c r="A107" s="52" t="s">
        <v>330</v>
      </c>
      <c r="B107" s="50">
        <v>26</v>
      </c>
      <c r="C107" s="62">
        <v>130</v>
      </c>
      <c r="D107" s="46">
        <f t="shared" si="3"/>
        <v>104</v>
      </c>
      <c r="E107" s="59">
        <f t="shared" si="2"/>
        <v>4</v>
      </c>
    </row>
    <row r="108" spans="1:5" x14ac:dyDescent="0.25">
      <c r="A108" s="52" t="s">
        <v>332</v>
      </c>
      <c r="B108" s="50">
        <v>33</v>
      </c>
      <c r="C108" s="62">
        <v>35</v>
      </c>
      <c r="D108" s="46">
        <f t="shared" si="3"/>
        <v>2</v>
      </c>
      <c r="E108" s="59">
        <f t="shared" si="2"/>
        <v>6.0606060606060608E-2</v>
      </c>
    </row>
    <row r="109" spans="1:5" x14ac:dyDescent="0.25">
      <c r="A109" s="52" t="s">
        <v>274</v>
      </c>
      <c r="B109" s="50">
        <v>337</v>
      </c>
      <c r="C109" s="62">
        <v>613</v>
      </c>
      <c r="D109" s="46">
        <f t="shared" si="3"/>
        <v>276</v>
      </c>
      <c r="E109" s="59">
        <f t="shared" si="2"/>
        <v>0.81899109792284863</v>
      </c>
    </row>
    <row r="110" spans="1:5" x14ac:dyDescent="0.25">
      <c r="A110" s="52" t="s">
        <v>275</v>
      </c>
      <c r="B110" s="50">
        <v>1</v>
      </c>
      <c r="C110" s="62">
        <v>2</v>
      </c>
      <c r="D110" s="46">
        <f t="shared" si="3"/>
        <v>1</v>
      </c>
      <c r="E110" s="59">
        <f t="shared" si="2"/>
        <v>1</v>
      </c>
    </row>
    <row r="111" spans="1:5" x14ac:dyDescent="0.25">
      <c r="A111" s="52" t="s">
        <v>295</v>
      </c>
      <c r="B111" s="50"/>
      <c r="C111" s="62">
        <v>9</v>
      </c>
      <c r="D111" s="46">
        <v>9</v>
      </c>
      <c r="E111" s="59"/>
    </row>
    <row r="112" spans="1:5" x14ac:dyDescent="0.25">
      <c r="A112" s="52" t="s">
        <v>278</v>
      </c>
      <c r="B112" s="50"/>
      <c r="C112" s="62">
        <v>80</v>
      </c>
      <c r="D112" s="46">
        <f t="shared" si="3"/>
        <v>80</v>
      </c>
      <c r="E112" s="59"/>
    </row>
    <row r="113" spans="1:5" x14ac:dyDescent="0.25">
      <c r="A113" s="52" t="s">
        <v>296</v>
      </c>
      <c r="B113" s="50"/>
      <c r="C113" s="62">
        <v>51</v>
      </c>
      <c r="D113" s="46">
        <f t="shared" si="3"/>
        <v>51</v>
      </c>
      <c r="E113" s="59"/>
    </row>
    <row r="114" spans="1:5" x14ac:dyDescent="0.25">
      <c r="A114" s="52" t="s">
        <v>294</v>
      </c>
      <c r="B114" s="50"/>
      <c r="C114" s="62">
        <v>8</v>
      </c>
      <c r="D114" s="46">
        <f t="shared" si="3"/>
        <v>8</v>
      </c>
      <c r="E114" s="59"/>
    </row>
    <row r="115" spans="1:5" x14ac:dyDescent="0.25">
      <c r="A115" s="52" t="s">
        <v>279</v>
      </c>
      <c r="B115" s="50"/>
      <c r="C115" s="62">
        <v>96</v>
      </c>
      <c r="D115" s="46">
        <f t="shared" si="3"/>
        <v>96</v>
      </c>
      <c r="E115" s="59"/>
    </row>
    <row r="116" spans="1:5" x14ac:dyDescent="0.25">
      <c r="A116" s="52" t="s">
        <v>151</v>
      </c>
      <c r="B116" s="50">
        <v>16</v>
      </c>
      <c r="C116" s="62">
        <v>41</v>
      </c>
      <c r="D116" s="46">
        <f t="shared" si="3"/>
        <v>25</v>
      </c>
      <c r="E116" s="59">
        <f t="shared" si="2"/>
        <v>1.5625</v>
      </c>
    </row>
    <row r="117" spans="1:5" x14ac:dyDescent="0.25">
      <c r="A117" s="52" t="s">
        <v>152</v>
      </c>
      <c r="B117" s="50">
        <v>95</v>
      </c>
      <c r="C117" s="62">
        <v>147</v>
      </c>
      <c r="D117" s="46">
        <f t="shared" si="3"/>
        <v>52</v>
      </c>
      <c r="E117" s="59">
        <f t="shared" si="2"/>
        <v>0.54736842105263162</v>
      </c>
    </row>
    <row r="118" spans="1:5" x14ac:dyDescent="0.25">
      <c r="A118" s="52" t="s">
        <v>153</v>
      </c>
      <c r="B118" s="50">
        <v>217</v>
      </c>
      <c r="C118" s="62">
        <v>524</v>
      </c>
      <c r="D118" s="46">
        <f t="shared" si="3"/>
        <v>307</v>
      </c>
      <c r="E118" s="59">
        <f t="shared" si="2"/>
        <v>1.4147465437788018</v>
      </c>
    </row>
    <row r="119" spans="1:5" x14ac:dyDescent="0.25">
      <c r="A119" s="52" t="s">
        <v>154</v>
      </c>
      <c r="B119" s="50">
        <v>4</v>
      </c>
      <c r="C119" s="62">
        <v>11</v>
      </c>
      <c r="D119" s="46">
        <f t="shared" si="3"/>
        <v>7</v>
      </c>
      <c r="E119" s="59">
        <f t="shared" si="2"/>
        <v>1.75</v>
      </c>
    </row>
    <row r="120" spans="1:5" x14ac:dyDescent="0.25">
      <c r="A120" s="52" t="s">
        <v>155</v>
      </c>
      <c r="B120" s="50">
        <v>13</v>
      </c>
      <c r="C120" s="62">
        <v>42</v>
      </c>
      <c r="D120" s="46">
        <f t="shared" si="3"/>
        <v>29</v>
      </c>
      <c r="E120" s="59">
        <f t="shared" si="2"/>
        <v>2.2307692307692308</v>
      </c>
    </row>
    <row r="121" spans="1:5" x14ac:dyDescent="0.25">
      <c r="A121" s="52" t="s">
        <v>156</v>
      </c>
      <c r="B121" s="50">
        <v>107</v>
      </c>
      <c r="C121" s="62">
        <v>84</v>
      </c>
      <c r="D121" s="46">
        <f t="shared" si="3"/>
        <v>-23</v>
      </c>
      <c r="E121" s="59">
        <f t="shared" si="2"/>
        <v>-0.21495327102803738</v>
      </c>
    </row>
    <row r="122" spans="1:5" x14ac:dyDescent="0.25">
      <c r="A122" s="52" t="s">
        <v>157</v>
      </c>
      <c r="B122" s="50">
        <v>176</v>
      </c>
      <c r="C122" s="62">
        <v>252</v>
      </c>
      <c r="D122" s="46">
        <f t="shared" si="3"/>
        <v>76</v>
      </c>
      <c r="E122" s="59">
        <f t="shared" si="2"/>
        <v>0.43181818181818182</v>
      </c>
    </row>
    <row r="123" spans="1:5" x14ac:dyDescent="0.25">
      <c r="A123" s="52" t="s">
        <v>158</v>
      </c>
      <c r="B123" s="50">
        <v>205</v>
      </c>
      <c r="C123" s="62">
        <v>225</v>
      </c>
      <c r="D123" s="46">
        <f t="shared" si="3"/>
        <v>20</v>
      </c>
      <c r="E123" s="59">
        <f t="shared" si="2"/>
        <v>9.7560975609756101E-2</v>
      </c>
    </row>
    <row r="124" spans="1:5" x14ac:dyDescent="0.25">
      <c r="A124" s="52" t="s">
        <v>159</v>
      </c>
      <c r="B124" s="50">
        <v>100</v>
      </c>
      <c r="C124" s="62">
        <v>104</v>
      </c>
      <c r="D124" s="46">
        <f t="shared" si="3"/>
        <v>4</v>
      </c>
      <c r="E124" s="59">
        <f t="shared" si="2"/>
        <v>0.04</v>
      </c>
    </row>
    <row r="125" spans="1:5" x14ac:dyDescent="0.25">
      <c r="A125" s="52" t="s">
        <v>160</v>
      </c>
      <c r="B125" s="50">
        <v>344</v>
      </c>
      <c r="C125" s="62">
        <v>590</v>
      </c>
      <c r="D125" s="46">
        <f t="shared" si="3"/>
        <v>246</v>
      </c>
      <c r="E125" s="59">
        <f t="shared" si="2"/>
        <v>0.71511627906976749</v>
      </c>
    </row>
    <row r="126" spans="1:5" x14ac:dyDescent="0.25">
      <c r="A126" s="52" t="s">
        <v>161</v>
      </c>
      <c r="B126" s="50">
        <v>448</v>
      </c>
      <c r="C126" s="62">
        <v>686</v>
      </c>
      <c r="D126" s="46">
        <f t="shared" si="3"/>
        <v>238</v>
      </c>
      <c r="E126" s="59">
        <f t="shared" si="2"/>
        <v>0.53125</v>
      </c>
    </row>
    <row r="127" spans="1:5" x14ac:dyDescent="0.25">
      <c r="A127" s="52" t="s">
        <v>162</v>
      </c>
      <c r="B127" s="50">
        <v>220</v>
      </c>
      <c r="C127" s="62">
        <v>303</v>
      </c>
      <c r="D127" s="46">
        <f t="shared" si="3"/>
        <v>83</v>
      </c>
      <c r="E127" s="59">
        <f t="shared" si="2"/>
        <v>0.37727272727272726</v>
      </c>
    </row>
    <row r="128" spans="1:5" x14ac:dyDescent="0.25">
      <c r="A128" s="52" t="s">
        <v>163</v>
      </c>
      <c r="B128" s="50">
        <v>4</v>
      </c>
      <c r="C128" s="62">
        <v>18</v>
      </c>
      <c r="D128" s="46">
        <f t="shared" si="3"/>
        <v>14</v>
      </c>
      <c r="E128" s="59">
        <f t="shared" si="2"/>
        <v>3.5</v>
      </c>
    </row>
    <row r="129" spans="1:5" x14ac:dyDescent="0.25">
      <c r="A129" s="52" t="s">
        <v>164</v>
      </c>
      <c r="B129" s="50">
        <v>3</v>
      </c>
      <c r="C129" s="62">
        <v>9</v>
      </c>
      <c r="D129" s="46">
        <f t="shared" si="3"/>
        <v>6</v>
      </c>
      <c r="E129" s="59">
        <f t="shared" si="2"/>
        <v>2</v>
      </c>
    </row>
    <row r="130" spans="1:5" x14ac:dyDescent="0.25">
      <c r="A130" s="52" t="s">
        <v>165</v>
      </c>
      <c r="B130" s="50">
        <v>4</v>
      </c>
      <c r="C130" s="62">
        <v>18</v>
      </c>
      <c r="D130" s="46">
        <f t="shared" si="3"/>
        <v>14</v>
      </c>
      <c r="E130" s="59">
        <f t="shared" si="2"/>
        <v>3.5</v>
      </c>
    </row>
    <row r="131" spans="1:5" x14ac:dyDescent="0.25">
      <c r="A131" s="52" t="s">
        <v>166</v>
      </c>
      <c r="B131" s="50">
        <v>4</v>
      </c>
      <c r="C131" s="62">
        <v>34</v>
      </c>
      <c r="D131" s="46">
        <f t="shared" si="3"/>
        <v>30</v>
      </c>
      <c r="E131" s="59">
        <f t="shared" si="2"/>
        <v>7.5</v>
      </c>
    </row>
    <row r="132" spans="1:5" x14ac:dyDescent="0.25">
      <c r="A132" s="52" t="s">
        <v>167</v>
      </c>
      <c r="B132" s="50">
        <v>204</v>
      </c>
      <c r="C132" s="62">
        <v>396</v>
      </c>
      <c r="D132" s="46">
        <f t="shared" si="3"/>
        <v>192</v>
      </c>
      <c r="E132" s="59">
        <f t="shared" si="2"/>
        <v>0.94117647058823528</v>
      </c>
    </row>
    <row r="133" spans="1:5" x14ac:dyDescent="0.25">
      <c r="A133" s="52" t="s">
        <v>168</v>
      </c>
      <c r="B133" s="50">
        <v>7</v>
      </c>
      <c r="C133" s="62">
        <v>5</v>
      </c>
      <c r="D133" s="46">
        <f t="shared" si="3"/>
        <v>-2</v>
      </c>
      <c r="E133" s="59">
        <f t="shared" si="2"/>
        <v>-0.2857142857142857</v>
      </c>
    </row>
    <row r="134" spans="1:5" x14ac:dyDescent="0.25">
      <c r="A134" s="52" t="s">
        <v>169</v>
      </c>
      <c r="B134" s="50">
        <v>112</v>
      </c>
      <c r="C134" s="62">
        <v>141</v>
      </c>
      <c r="D134" s="46">
        <f t="shared" si="3"/>
        <v>29</v>
      </c>
      <c r="E134" s="59">
        <f t="shared" si="2"/>
        <v>0.25892857142857145</v>
      </c>
    </row>
    <row r="135" spans="1:5" x14ac:dyDescent="0.25">
      <c r="A135" s="52" t="s">
        <v>170</v>
      </c>
      <c r="B135" s="50">
        <v>15</v>
      </c>
      <c r="C135" s="62">
        <v>84</v>
      </c>
      <c r="D135" s="46">
        <f t="shared" si="3"/>
        <v>69</v>
      </c>
      <c r="E135" s="59">
        <f t="shared" si="2"/>
        <v>4.5999999999999996</v>
      </c>
    </row>
    <row r="136" spans="1:5" x14ac:dyDescent="0.25">
      <c r="A136" s="52" t="s">
        <v>310</v>
      </c>
      <c r="B136" s="50"/>
      <c r="C136" s="62">
        <v>6</v>
      </c>
      <c r="D136" s="46">
        <f t="shared" si="3"/>
        <v>6</v>
      </c>
      <c r="E136" s="59"/>
    </row>
    <row r="137" spans="1:5" x14ac:dyDescent="0.25">
      <c r="A137" s="52" t="s">
        <v>171</v>
      </c>
      <c r="B137" s="50">
        <v>15</v>
      </c>
      <c r="C137" s="62">
        <v>25</v>
      </c>
      <c r="D137" s="46">
        <f t="shared" si="3"/>
        <v>10</v>
      </c>
      <c r="E137" s="59">
        <f t="shared" ref="E137:E183" si="4">(C137-B137)/B137</f>
        <v>0.66666666666666663</v>
      </c>
    </row>
    <row r="138" spans="1:5" x14ac:dyDescent="0.25">
      <c r="A138" s="52" t="s">
        <v>172</v>
      </c>
      <c r="B138" s="50">
        <v>24</v>
      </c>
      <c r="C138" s="62">
        <v>30</v>
      </c>
      <c r="D138" s="46">
        <f t="shared" ref="D138:D183" si="5">C138-B138</f>
        <v>6</v>
      </c>
      <c r="E138" s="59">
        <f t="shared" si="4"/>
        <v>0.25</v>
      </c>
    </row>
    <row r="139" spans="1:5" x14ac:dyDescent="0.25">
      <c r="A139" s="52" t="s">
        <v>173</v>
      </c>
      <c r="B139" s="50">
        <v>5</v>
      </c>
      <c r="C139" s="62">
        <v>4</v>
      </c>
      <c r="D139" s="46">
        <f t="shared" si="5"/>
        <v>-1</v>
      </c>
      <c r="E139" s="59">
        <f t="shared" si="4"/>
        <v>-0.2</v>
      </c>
    </row>
    <row r="140" spans="1:5" x14ac:dyDescent="0.25">
      <c r="A140" s="52" t="s">
        <v>174</v>
      </c>
      <c r="B140" s="50">
        <v>214</v>
      </c>
      <c r="C140" s="62">
        <v>267</v>
      </c>
      <c r="D140" s="46">
        <f t="shared" si="5"/>
        <v>53</v>
      </c>
      <c r="E140" s="59">
        <f t="shared" si="4"/>
        <v>0.24766355140186916</v>
      </c>
    </row>
    <row r="141" spans="1:5" x14ac:dyDescent="0.25">
      <c r="A141" s="52" t="s">
        <v>175</v>
      </c>
      <c r="B141" s="50">
        <v>122</v>
      </c>
      <c r="C141" s="62">
        <v>220</v>
      </c>
      <c r="D141" s="46">
        <f t="shared" si="5"/>
        <v>98</v>
      </c>
      <c r="E141" s="59">
        <f t="shared" si="4"/>
        <v>0.80327868852459017</v>
      </c>
    </row>
    <row r="142" spans="1:5" x14ac:dyDescent="0.25">
      <c r="A142" s="52" t="s">
        <v>176</v>
      </c>
      <c r="B142" s="50">
        <v>182</v>
      </c>
      <c r="C142" s="62">
        <v>241</v>
      </c>
      <c r="D142" s="46">
        <f t="shared" si="5"/>
        <v>59</v>
      </c>
      <c r="E142" s="59">
        <f t="shared" si="4"/>
        <v>0.32417582417582419</v>
      </c>
    </row>
    <row r="143" spans="1:5" x14ac:dyDescent="0.25">
      <c r="A143" s="52" t="s">
        <v>321</v>
      </c>
      <c r="B143" s="50">
        <v>13</v>
      </c>
      <c r="C143" s="62">
        <v>24</v>
      </c>
      <c r="D143" s="46">
        <f t="shared" si="5"/>
        <v>11</v>
      </c>
      <c r="E143" s="59">
        <f t="shared" si="4"/>
        <v>0.84615384615384615</v>
      </c>
    </row>
    <row r="144" spans="1:5" x14ac:dyDescent="0.25">
      <c r="A144" s="52" t="s">
        <v>333</v>
      </c>
      <c r="B144" s="50"/>
      <c r="C144" s="62">
        <v>3</v>
      </c>
      <c r="D144" s="46">
        <v>3</v>
      </c>
      <c r="E144" s="59"/>
    </row>
    <row r="145" spans="1:5" x14ac:dyDescent="0.25">
      <c r="A145" s="52" t="s">
        <v>334</v>
      </c>
      <c r="B145" s="50"/>
      <c r="C145" s="62">
        <v>4</v>
      </c>
      <c r="D145" s="46">
        <v>4</v>
      </c>
      <c r="E145" s="59"/>
    </row>
    <row r="146" spans="1:5" x14ac:dyDescent="0.25">
      <c r="A146" s="52" t="s">
        <v>246</v>
      </c>
      <c r="B146" s="50">
        <v>16</v>
      </c>
      <c r="C146" s="62">
        <v>12</v>
      </c>
      <c r="D146" s="46">
        <f t="shared" si="5"/>
        <v>-4</v>
      </c>
      <c r="E146" s="59">
        <f t="shared" si="4"/>
        <v>-0.25</v>
      </c>
    </row>
    <row r="147" spans="1:5" x14ac:dyDescent="0.25">
      <c r="A147" s="52" t="s">
        <v>177</v>
      </c>
      <c r="B147" s="50">
        <v>6</v>
      </c>
      <c r="C147" s="62"/>
      <c r="D147" s="46">
        <f t="shared" si="5"/>
        <v>-6</v>
      </c>
      <c r="E147" s="59">
        <f t="shared" si="4"/>
        <v>-1</v>
      </c>
    </row>
    <row r="148" spans="1:5" x14ac:dyDescent="0.25">
      <c r="A148" s="52" t="s">
        <v>178</v>
      </c>
      <c r="B148" s="50">
        <v>254</v>
      </c>
      <c r="C148" s="62">
        <v>317</v>
      </c>
      <c r="D148" s="46">
        <f t="shared" si="5"/>
        <v>63</v>
      </c>
      <c r="E148" s="59">
        <f t="shared" si="4"/>
        <v>0.24803149606299213</v>
      </c>
    </row>
    <row r="149" spans="1:5" x14ac:dyDescent="0.25">
      <c r="A149" s="52" t="s">
        <v>179</v>
      </c>
      <c r="B149" s="50">
        <v>95</v>
      </c>
      <c r="C149" s="62">
        <v>107</v>
      </c>
      <c r="D149" s="46">
        <f t="shared" si="5"/>
        <v>12</v>
      </c>
      <c r="E149" s="59">
        <f t="shared" si="4"/>
        <v>0.12631578947368421</v>
      </c>
    </row>
    <row r="150" spans="1:5" x14ac:dyDescent="0.25">
      <c r="A150" s="52" t="s">
        <v>180</v>
      </c>
      <c r="B150" s="50">
        <v>39</v>
      </c>
      <c r="C150" s="62">
        <v>11</v>
      </c>
      <c r="D150" s="46">
        <f t="shared" si="5"/>
        <v>-28</v>
      </c>
      <c r="E150" s="59">
        <f t="shared" si="4"/>
        <v>-0.71794871794871795</v>
      </c>
    </row>
    <row r="151" spans="1:5" x14ac:dyDescent="0.25">
      <c r="A151" s="52" t="s">
        <v>181</v>
      </c>
      <c r="B151" s="50">
        <v>50</v>
      </c>
      <c r="C151" s="62">
        <v>62</v>
      </c>
      <c r="D151" s="46">
        <f t="shared" si="5"/>
        <v>12</v>
      </c>
      <c r="E151" s="59">
        <f t="shared" si="4"/>
        <v>0.24</v>
      </c>
    </row>
    <row r="152" spans="1:5" x14ac:dyDescent="0.25">
      <c r="A152" s="52" t="s">
        <v>182</v>
      </c>
      <c r="B152" s="50">
        <v>2</v>
      </c>
      <c r="C152" s="62">
        <v>1</v>
      </c>
      <c r="D152" s="46">
        <f t="shared" si="5"/>
        <v>-1</v>
      </c>
      <c r="E152" s="59">
        <f t="shared" si="4"/>
        <v>-0.5</v>
      </c>
    </row>
    <row r="153" spans="1:5" x14ac:dyDescent="0.25">
      <c r="A153" s="52" t="s">
        <v>183</v>
      </c>
      <c r="B153" s="50"/>
      <c r="C153" s="62">
        <v>3</v>
      </c>
      <c r="D153" s="46">
        <f t="shared" si="5"/>
        <v>3</v>
      </c>
      <c r="E153" s="59"/>
    </row>
    <row r="154" spans="1:5" x14ac:dyDescent="0.25">
      <c r="A154" s="52" t="s">
        <v>184</v>
      </c>
      <c r="B154" s="50">
        <v>7</v>
      </c>
      <c r="C154" s="62">
        <v>18</v>
      </c>
      <c r="D154" s="46">
        <f t="shared" si="5"/>
        <v>11</v>
      </c>
      <c r="E154" s="59">
        <f t="shared" si="4"/>
        <v>1.5714285714285714</v>
      </c>
    </row>
    <row r="155" spans="1:5" x14ac:dyDescent="0.25">
      <c r="A155" s="52" t="s">
        <v>185</v>
      </c>
      <c r="B155" s="50">
        <v>78</v>
      </c>
      <c r="C155" s="62">
        <v>106</v>
      </c>
      <c r="D155" s="46">
        <f t="shared" si="5"/>
        <v>28</v>
      </c>
      <c r="E155" s="59">
        <f t="shared" si="4"/>
        <v>0.35897435897435898</v>
      </c>
    </row>
    <row r="156" spans="1:5" x14ac:dyDescent="0.25">
      <c r="A156" s="52" t="s">
        <v>186</v>
      </c>
      <c r="B156" s="50">
        <v>63</v>
      </c>
      <c r="C156" s="62">
        <v>126</v>
      </c>
      <c r="D156" s="46">
        <f t="shared" si="5"/>
        <v>63</v>
      </c>
      <c r="E156" s="59">
        <f t="shared" si="4"/>
        <v>1</v>
      </c>
    </row>
    <row r="157" spans="1:5" x14ac:dyDescent="0.25">
      <c r="A157" s="52" t="s">
        <v>187</v>
      </c>
      <c r="B157" s="50">
        <v>102</v>
      </c>
      <c r="C157" s="62">
        <v>110</v>
      </c>
      <c r="D157" s="46">
        <f t="shared" si="5"/>
        <v>8</v>
      </c>
      <c r="E157" s="59">
        <f t="shared" si="4"/>
        <v>7.8431372549019607E-2</v>
      </c>
    </row>
    <row r="158" spans="1:5" x14ac:dyDescent="0.25">
      <c r="A158" s="52" t="s">
        <v>188</v>
      </c>
      <c r="B158" s="50">
        <v>142</v>
      </c>
      <c r="C158" s="62">
        <v>181</v>
      </c>
      <c r="D158" s="46">
        <f t="shared" si="5"/>
        <v>39</v>
      </c>
      <c r="E158" s="59">
        <f t="shared" si="4"/>
        <v>0.27464788732394368</v>
      </c>
    </row>
    <row r="159" spans="1:5" x14ac:dyDescent="0.25">
      <c r="A159" s="52" t="s">
        <v>189</v>
      </c>
      <c r="B159" s="50">
        <v>149</v>
      </c>
      <c r="C159" s="62">
        <v>160</v>
      </c>
      <c r="D159" s="46">
        <f t="shared" si="5"/>
        <v>11</v>
      </c>
      <c r="E159" s="59">
        <f t="shared" si="4"/>
        <v>7.3825503355704702E-2</v>
      </c>
    </row>
    <row r="160" spans="1:5" x14ac:dyDescent="0.25">
      <c r="A160" s="52" t="s">
        <v>190</v>
      </c>
      <c r="B160" s="50">
        <v>79</v>
      </c>
      <c r="C160" s="62">
        <v>77</v>
      </c>
      <c r="D160" s="46">
        <f t="shared" si="5"/>
        <v>-2</v>
      </c>
      <c r="E160" s="59">
        <f t="shared" si="4"/>
        <v>-2.5316455696202531E-2</v>
      </c>
    </row>
    <row r="161" spans="1:5" x14ac:dyDescent="0.25">
      <c r="A161" s="52" t="s">
        <v>191</v>
      </c>
      <c r="B161" s="50">
        <v>25</v>
      </c>
      <c r="C161" s="62"/>
      <c r="D161" s="46">
        <f t="shared" si="5"/>
        <v>-25</v>
      </c>
      <c r="E161" s="59">
        <f t="shared" si="4"/>
        <v>-1</v>
      </c>
    </row>
    <row r="162" spans="1:5" x14ac:dyDescent="0.25">
      <c r="A162" s="52" t="s">
        <v>192</v>
      </c>
      <c r="B162" s="50">
        <v>289</v>
      </c>
      <c r="C162" s="62">
        <v>395</v>
      </c>
      <c r="D162" s="46">
        <f t="shared" si="5"/>
        <v>106</v>
      </c>
      <c r="E162" s="59">
        <f t="shared" si="4"/>
        <v>0.36678200692041524</v>
      </c>
    </row>
    <row r="163" spans="1:5" s="38" customFormat="1" x14ac:dyDescent="0.25">
      <c r="A163" s="53" t="s">
        <v>322</v>
      </c>
      <c r="B163" s="45">
        <v>26</v>
      </c>
      <c r="C163" s="62">
        <v>115</v>
      </c>
      <c r="D163" s="54">
        <f t="shared" si="5"/>
        <v>89</v>
      </c>
      <c r="E163" s="59">
        <f t="shared" si="4"/>
        <v>3.4230769230769229</v>
      </c>
    </row>
    <row r="164" spans="1:5" x14ac:dyDescent="0.25">
      <c r="A164" s="52" t="s">
        <v>193</v>
      </c>
      <c r="B164" s="50">
        <v>10</v>
      </c>
      <c r="C164" s="62">
        <v>22</v>
      </c>
      <c r="D164" s="46">
        <f t="shared" si="5"/>
        <v>12</v>
      </c>
      <c r="E164" s="59">
        <f t="shared" si="4"/>
        <v>1.2</v>
      </c>
    </row>
    <row r="165" spans="1:5" x14ac:dyDescent="0.25">
      <c r="A165" s="52" t="s">
        <v>194</v>
      </c>
      <c r="B165" s="50">
        <v>15</v>
      </c>
      <c r="C165" s="62">
        <v>15</v>
      </c>
      <c r="D165" s="46">
        <f t="shared" si="5"/>
        <v>0</v>
      </c>
      <c r="E165" s="59">
        <f t="shared" si="4"/>
        <v>0</v>
      </c>
    </row>
    <row r="166" spans="1:5" x14ac:dyDescent="0.25">
      <c r="A166" s="52" t="s">
        <v>195</v>
      </c>
      <c r="B166" s="50">
        <v>284</v>
      </c>
      <c r="C166" s="62">
        <v>460</v>
      </c>
      <c r="D166" s="46">
        <f t="shared" si="5"/>
        <v>176</v>
      </c>
      <c r="E166" s="59">
        <f t="shared" si="4"/>
        <v>0.61971830985915488</v>
      </c>
    </row>
    <row r="167" spans="1:5" x14ac:dyDescent="0.25">
      <c r="A167" s="52" t="s">
        <v>196</v>
      </c>
      <c r="B167" s="50">
        <v>36</v>
      </c>
      <c r="C167" s="62">
        <v>55</v>
      </c>
      <c r="D167" s="46">
        <f t="shared" si="5"/>
        <v>19</v>
      </c>
      <c r="E167" s="59">
        <f t="shared" si="4"/>
        <v>0.52777777777777779</v>
      </c>
    </row>
    <row r="168" spans="1:5" x14ac:dyDescent="0.25">
      <c r="A168" s="52" t="s">
        <v>197</v>
      </c>
      <c r="B168" s="50">
        <v>10</v>
      </c>
      <c r="C168" s="62">
        <v>17</v>
      </c>
      <c r="D168" s="46">
        <f t="shared" si="5"/>
        <v>7</v>
      </c>
      <c r="E168" s="59">
        <f t="shared" si="4"/>
        <v>0.7</v>
      </c>
    </row>
    <row r="169" spans="1:5" x14ac:dyDescent="0.25">
      <c r="A169" s="52" t="s">
        <v>198</v>
      </c>
      <c r="B169" s="50">
        <v>31</v>
      </c>
      <c r="C169" s="62">
        <v>60</v>
      </c>
      <c r="D169" s="46">
        <f t="shared" si="5"/>
        <v>29</v>
      </c>
      <c r="E169" s="59">
        <f t="shared" si="4"/>
        <v>0.93548387096774188</v>
      </c>
    </row>
    <row r="170" spans="1:5" x14ac:dyDescent="0.25">
      <c r="A170" s="52" t="s">
        <v>199</v>
      </c>
      <c r="B170" s="50">
        <v>53</v>
      </c>
      <c r="C170" s="62">
        <v>66</v>
      </c>
      <c r="D170" s="46">
        <f t="shared" si="5"/>
        <v>13</v>
      </c>
      <c r="E170" s="59">
        <f t="shared" si="4"/>
        <v>0.24528301886792453</v>
      </c>
    </row>
    <row r="171" spans="1:5" x14ac:dyDescent="0.25">
      <c r="A171" s="52" t="s">
        <v>200</v>
      </c>
      <c r="B171" s="50">
        <v>12</v>
      </c>
      <c r="C171" s="62">
        <v>19</v>
      </c>
      <c r="D171" s="46">
        <f t="shared" si="5"/>
        <v>7</v>
      </c>
      <c r="E171" s="59">
        <f t="shared" si="4"/>
        <v>0.58333333333333337</v>
      </c>
    </row>
    <row r="172" spans="1:5" x14ac:dyDescent="0.25">
      <c r="A172" s="52" t="s">
        <v>201</v>
      </c>
      <c r="B172" s="50">
        <v>356</v>
      </c>
      <c r="C172" s="62">
        <v>588</v>
      </c>
      <c r="D172" s="46">
        <f t="shared" si="5"/>
        <v>232</v>
      </c>
      <c r="E172" s="59">
        <f t="shared" si="4"/>
        <v>0.651685393258427</v>
      </c>
    </row>
    <row r="173" spans="1:5" x14ac:dyDescent="0.25">
      <c r="A173" s="52" t="s">
        <v>202</v>
      </c>
      <c r="B173" s="50">
        <v>2</v>
      </c>
      <c r="C173" s="62">
        <v>1</v>
      </c>
      <c r="D173" s="46">
        <f t="shared" si="5"/>
        <v>-1</v>
      </c>
      <c r="E173" s="59">
        <f t="shared" si="4"/>
        <v>-0.5</v>
      </c>
    </row>
    <row r="174" spans="1:5" x14ac:dyDescent="0.25">
      <c r="A174" s="52" t="s">
        <v>203</v>
      </c>
      <c r="B174" s="50">
        <v>123</v>
      </c>
      <c r="C174" s="62">
        <v>202</v>
      </c>
      <c r="D174" s="46">
        <f t="shared" si="5"/>
        <v>79</v>
      </c>
      <c r="E174" s="59">
        <f t="shared" si="4"/>
        <v>0.64227642276422769</v>
      </c>
    </row>
    <row r="175" spans="1:5" x14ac:dyDescent="0.25">
      <c r="A175" s="52" t="s">
        <v>204</v>
      </c>
      <c r="B175" s="50">
        <v>318</v>
      </c>
      <c r="C175" s="62">
        <v>395</v>
      </c>
      <c r="D175" s="46">
        <f t="shared" si="5"/>
        <v>77</v>
      </c>
      <c r="E175" s="59">
        <f t="shared" si="4"/>
        <v>0.24213836477987422</v>
      </c>
    </row>
    <row r="176" spans="1:5" x14ac:dyDescent="0.25">
      <c r="A176" s="52" t="s">
        <v>205</v>
      </c>
      <c r="B176" s="50">
        <v>8</v>
      </c>
      <c r="C176" s="62">
        <v>13</v>
      </c>
      <c r="D176" s="46">
        <f t="shared" si="5"/>
        <v>5</v>
      </c>
      <c r="E176" s="59">
        <f t="shared" si="4"/>
        <v>0.625</v>
      </c>
    </row>
    <row r="177" spans="1:5" x14ac:dyDescent="0.25">
      <c r="A177" s="52" t="s">
        <v>206</v>
      </c>
      <c r="B177" s="50">
        <v>205</v>
      </c>
      <c r="C177" s="62">
        <v>235</v>
      </c>
      <c r="D177" s="46">
        <f t="shared" si="5"/>
        <v>30</v>
      </c>
      <c r="E177" s="59">
        <f t="shared" si="4"/>
        <v>0.14634146341463414</v>
      </c>
    </row>
    <row r="178" spans="1:5" x14ac:dyDescent="0.25">
      <c r="A178" s="52" t="s">
        <v>207</v>
      </c>
      <c r="B178" s="50">
        <v>27</v>
      </c>
      <c r="C178" s="62">
        <v>63</v>
      </c>
      <c r="D178" s="46">
        <f t="shared" si="5"/>
        <v>36</v>
      </c>
      <c r="E178" s="59">
        <f t="shared" si="4"/>
        <v>1.3333333333333333</v>
      </c>
    </row>
    <row r="179" spans="1:5" x14ac:dyDescent="0.25">
      <c r="A179" s="52" t="s">
        <v>208</v>
      </c>
      <c r="B179" s="50">
        <v>228</v>
      </c>
      <c r="C179" s="62">
        <v>296</v>
      </c>
      <c r="D179" s="46">
        <f t="shared" si="5"/>
        <v>68</v>
      </c>
      <c r="E179" s="59">
        <f t="shared" si="4"/>
        <v>0.2982456140350877</v>
      </c>
    </row>
    <row r="180" spans="1:5" x14ac:dyDescent="0.25">
      <c r="A180" s="52" t="s">
        <v>209</v>
      </c>
      <c r="B180" s="50">
        <v>66</v>
      </c>
      <c r="C180" s="62">
        <v>83</v>
      </c>
      <c r="D180" s="46">
        <f t="shared" si="5"/>
        <v>17</v>
      </c>
      <c r="E180" s="59">
        <f t="shared" si="4"/>
        <v>0.25757575757575757</v>
      </c>
    </row>
    <row r="181" spans="1:5" x14ac:dyDescent="0.25">
      <c r="A181" s="52" t="s">
        <v>210</v>
      </c>
      <c r="B181" s="50">
        <v>110</v>
      </c>
      <c r="C181" s="62">
        <v>82</v>
      </c>
      <c r="D181" s="46">
        <f t="shared" si="5"/>
        <v>-28</v>
      </c>
      <c r="E181" s="59">
        <f t="shared" si="4"/>
        <v>-0.25454545454545452</v>
      </c>
    </row>
    <row r="182" spans="1:5" x14ac:dyDescent="0.25">
      <c r="A182" s="52" t="s">
        <v>211</v>
      </c>
      <c r="B182" s="50">
        <v>27</v>
      </c>
      <c r="C182" s="62">
        <v>77</v>
      </c>
      <c r="D182" s="46">
        <f t="shared" si="5"/>
        <v>50</v>
      </c>
      <c r="E182" s="59">
        <f t="shared" si="4"/>
        <v>1.8518518518518519</v>
      </c>
    </row>
    <row r="183" spans="1:5" x14ac:dyDescent="0.25">
      <c r="A183" s="52" t="s">
        <v>280</v>
      </c>
      <c r="B183" s="50">
        <v>8</v>
      </c>
      <c r="C183" s="62">
        <v>25</v>
      </c>
      <c r="D183" s="46">
        <f t="shared" si="5"/>
        <v>17</v>
      </c>
      <c r="E183" s="59">
        <f t="shared" si="4"/>
        <v>2.125</v>
      </c>
    </row>
    <row r="184" spans="1:5" x14ac:dyDescent="0.25">
      <c r="A184" s="52" t="s">
        <v>212</v>
      </c>
      <c r="B184" s="50">
        <v>314</v>
      </c>
      <c r="C184" s="62">
        <v>519</v>
      </c>
      <c r="D184" s="46">
        <f t="shared" ref="D184:D209" si="6">C184-B184</f>
        <v>205</v>
      </c>
      <c r="E184" s="59">
        <f t="shared" ref="E184:E209" si="7">(C184-B184)/B184</f>
        <v>0.65286624203821653</v>
      </c>
    </row>
    <row r="185" spans="1:5" x14ac:dyDescent="0.25">
      <c r="A185" s="52" t="s">
        <v>247</v>
      </c>
      <c r="B185" s="50">
        <v>91</v>
      </c>
      <c r="C185" s="62">
        <v>119</v>
      </c>
      <c r="D185" s="46">
        <f t="shared" si="6"/>
        <v>28</v>
      </c>
      <c r="E185" s="59">
        <f t="shared" si="7"/>
        <v>0.30769230769230771</v>
      </c>
    </row>
    <row r="186" spans="1:5" x14ac:dyDescent="0.25">
      <c r="A186" s="52" t="s">
        <v>248</v>
      </c>
      <c r="B186" s="50">
        <v>178</v>
      </c>
      <c r="C186" s="62">
        <v>288</v>
      </c>
      <c r="D186" s="46">
        <f t="shared" si="6"/>
        <v>110</v>
      </c>
      <c r="E186" s="59">
        <f t="shared" si="7"/>
        <v>0.6179775280898876</v>
      </c>
    </row>
    <row r="187" spans="1:5" x14ac:dyDescent="0.25">
      <c r="A187" s="52" t="s">
        <v>218</v>
      </c>
      <c r="B187" s="50">
        <v>339</v>
      </c>
      <c r="C187" s="62">
        <v>753</v>
      </c>
      <c r="D187" s="46">
        <f t="shared" si="6"/>
        <v>414</v>
      </c>
      <c r="E187" s="59">
        <f t="shared" si="7"/>
        <v>1.2212389380530972</v>
      </c>
    </row>
    <row r="188" spans="1:5" x14ac:dyDescent="0.25">
      <c r="A188" s="52" t="s">
        <v>249</v>
      </c>
      <c r="B188" s="50">
        <v>231</v>
      </c>
      <c r="C188" s="62">
        <v>324</v>
      </c>
      <c r="D188" s="46">
        <f t="shared" si="6"/>
        <v>93</v>
      </c>
      <c r="E188" s="59">
        <f t="shared" si="7"/>
        <v>0.40259740259740262</v>
      </c>
    </row>
    <row r="189" spans="1:5" x14ac:dyDescent="0.25">
      <c r="A189" s="52" t="s">
        <v>250</v>
      </c>
      <c r="B189" s="50">
        <v>179</v>
      </c>
      <c r="C189" s="62">
        <v>415</v>
      </c>
      <c r="D189" s="46">
        <f t="shared" si="6"/>
        <v>236</v>
      </c>
      <c r="E189" s="59">
        <f t="shared" si="7"/>
        <v>1.3184357541899441</v>
      </c>
    </row>
    <row r="190" spans="1:5" x14ac:dyDescent="0.25">
      <c r="A190" s="52" t="s">
        <v>251</v>
      </c>
      <c r="B190" s="50">
        <v>574</v>
      </c>
      <c r="C190" s="62">
        <v>762</v>
      </c>
      <c r="D190" s="46">
        <f t="shared" si="6"/>
        <v>188</v>
      </c>
      <c r="E190" s="59">
        <f t="shared" si="7"/>
        <v>0.32752613240418116</v>
      </c>
    </row>
    <row r="191" spans="1:5" x14ac:dyDescent="0.25">
      <c r="A191" s="52" t="s">
        <v>252</v>
      </c>
      <c r="B191" s="50">
        <v>189</v>
      </c>
      <c r="C191" s="62">
        <v>241</v>
      </c>
      <c r="D191" s="46">
        <f t="shared" si="6"/>
        <v>52</v>
      </c>
      <c r="E191" s="59">
        <f t="shared" si="7"/>
        <v>0.27513227513227512</v>
      </c>
    </row>
    <row r="192" spans="1:5" x14ac:dyDescent="0.25">
      <c r="A192" s="52" t="s">
        <v>253</v>
      </c>
      <c r="B192" s="50">
        <v>355</v>
      </c>
      <c r="C192" s="62">
        <v>590</v>
      </c>
      <c r="D192" s="46">
        <f t="shared" si="6"/>
        <v>235</v>
      </c>
      <c r="E192" s="59">
        <f t="shared" si="7"/>
        <v>0.6619718309859155</v>
      </c>
    </row>
    <row r="193" spans="1:5" x14ac:dyDescent="0.25">
      <c r="A193" s="52" t="s">
        <v>34</v>
      </c>
      <c r="B193" s="50">
        <v>119</v>
      </c>
      <c r="C193" s="62">
        <v>230</v>
      </c>
      <c r="D193" s="46">
        <f t="shared" si="6"/>
        <v>111</v>
      </c>
      <c r="E193" s="59">
        <f t="shared" si="7"/>
        <v>0.9327731092436975</v>
      </c>
    </row>
    <row r="194" spans="1:5" x14ac:dyDescent="0.25">
      <c r="A194" s="52" t="s">
        <v>254</v>
      </c>
      <c r="B194" s="50">
        <v>853</v>
      </c>
      <c r="C194" s="62">
        <v>1159</v>
      </c>
      <c r="D194" s="46">
        <f t="shared" si="6"/>
        <v>306</v>
      </c>
      <c r="E194" s="59">
        <f t="shared" si="7"/>
        <v>0.35873388042203985</v>
      </c>
    </row>
    <row r="195" spans="1:5" x14ac:dyDescent="0.25">
      <c r="A195" s="52" t="s">
        <v>255</v>
      </c>
      <c r="B195" s="50">
        <v>308</v>
      </c>
      <c r="C195" s="62">
        <v>353</v>
      </c>
      <c r="D195" s="46">
        <f t="shared" si="6"/>
        <v>45</v>
      </c>
      <c r="E195" s="59">
        <f t="shared" si="7"/>
        <v>0.1461038961038961</v>
      </c>
    </row>
    <row r="196" spans="1:5" x14ac:dyDescent="0.25">
      <c r="A196" s="52" t="s">
        <v>256</v>
      </c>
      <c r="B196" s="50">
        <v>465</v>
      </c>
      <c r="C196" s="62">
        <v>635</v>
      </c>
      <c r="D196" s="46">
        <f t="shared" si="6"/>
        <v>170</v>
      </c>
      <c r="E196" s="59">
        <f t="shared" si="7"/>
        <v>0.36559139784946237</v>
      </c>
    </row>
    <row r="197" spans="1:5" x14ac:dyDescent="0.25">
      <c r="A197" s="52" t="s">
        <v>257</v>
      </c>
      <c r="B197" s="50">
        <v>574</v>
      </c>
      <c r="C197" s="62">
        <v>871</v>
      </c>
      <c r="D197" s="46">
        <f t="shared" si="6"/>
        <v>297</v>
      </c>
      <c r="E197" s="59">
        <f t="shared" si="7"/>
        <v>0.51742160278745641</v>
      </c>
    </row>
    <row r="198" spans="1:5" x14ac:dyDescent="0.25">
      <c r="A198" s="52" t="s">
        <v>258</v>
      </c>
      <c r="B198" s="50">
        <v>192</v>
      </c>
      <c r="C198" s="62">
        <v>182</v>
      </c>
      <c r="D198" s="46">
        <f t="shared" si="6"/>
        <v>-10</v>
      </c>
      <c r="E198" s="59">
        <f t="shared" si="7"/>
        <v>-5.2083333333333336E-2</v>
      </c>
    </row>
    <row r="199" spans="1:5" x14ac:dyDescent="0.25">
      <c r="A199" s="52" t="s">
        <v>259</v>
      </c>
      <c r="B199" s="50">
        <v>135</v>
      </c>
      <c r="C199" s="62">
        <v>272</v>
      </c>
      <c r="D199" s="46">
        <f t="shared" si="6"/>
        <v>137</v>
      </c>
      <c r="E199" s="59">
        <f t="shared" si="7"/>
        <v>1.0148148148148148</v>
      </c>
    </row>
    <row r="200" spans="1:5" x14ac:dyDescent="0.25">
      <c r="A200" s="52" t="s">
        <v>260</v>
      </c>
      <c r="B200" s="50">
        <v>229</v>
      </c>
      <c r="C200" s="62">
        <v>313</v>
      </c>
      <c r="D200" s="46">
        <f t="shared" si="6"/>
        <v>84</v>
      </c>
      <c r="E200" s="59">
        <f t="shared" si="7"/>
        <v>0.36681222707423583</v>
      </c>
    </row>
    <row r="201" spans="1:5" x14ac:dyDescent="0.25">
      <c r="A201" s="52" t="s">
        <v>261</v>
      </c>
      <c r="B201" s="50">
        <v>65</v>
      </c>
      <c r="C201" s="62">
        <v>71</v>
      </c>
      <c r="D201" s="46">
        <f t="shared" si="6"/>
        <v>6</v>
      </c>
      <c r="E201" s="59">
        <f t="shared" si="7"/>
        <v>9.2307692307692313E-2</v>
      </c>
    </row>
    <row r="202" spans="1:5" x14ac:dyDescent="0.25">
      <c r="A202" s="52" t="s">
        <v>262</v>
      </c>
      <c r="B202" s="50">
        <v>280</v>
      </c>
      <c r="C202" s="62">
        <v>391</v>
      </c>
      <c r="D202" s="46">
        <f t="shared" si="6"/>
        <v>111</v>
      </c>
      <c r="E202" s="59">
        <f t="shared" si="7"/>
        <v>0.39642857142857141</v>
      </c>
    </row>
    <row r="203" spans="1:5" x14ac:dyDescent="0.25">
      <c r="A203" s="52" t="s">
        <v>263</v>
      </c>
      <c r="B203" s="50">
        <v>147</v>
      </c>
      <c r="C203" s="62">
        <v>322</v>
      </c>
      <c r="D203" s="46">
        <f t="shared" si="6"/>
        <v>175</v>
      </c>
      <c r="E203" s="59">
        <f t="shared" si="7"/>
        <v>1.1904761904761905</v>
      </c>
    </row>
    <row r="204" spans="1:5" x14ac:dyDescent="0.25">
      <c r="A204" s="52" t="s">
        <v>264</v>
      </c>
      <c r="B204" s="50">
        <v>194</v>
      </c>
      <c r="C204" s="62">
        <v>336</v>
      </c>
      <c r="D204" s="46">
        <f t="shared" si="6"/>
        <v>142</v>
      </c>
      <c r="E204" s="59">
        <f t="shared" si="7"/>
        <v>0.73195876288659789</v>
      </c>
    </row>
    <row r="205" spans="1:5" x14ac:dyDescent="0.25">
      <c r="A205" s="52" t="s">
        <v>265</v>
      </c>
      <c r="B205" s="50">
        <v>359</v>
      </c>
      <c r="C205" s="62">
        <v>474</v>
      </c>
      <c r="D205" s="46">
        <f t="shared" si="6"/>
        <v>115</v>
      </c>
      <c r="E205" s="59">
        <f t="shared" si="7"/>
        <v>0.3203342618384401</v>
      </c>
    </row>
    <row r="206" spans="1:5" x14ac:dyDescent="0.25">
      <c r="A206" s="52" t="s">
        <v>266</v>
      </c>
      <c r="B206" s="50">
        <v>53</v>
      </c>
      <c r="C206" s="62">
        <v>95</v>
      </c>
      <c r="D206" s="46">
        <f t="shared" si="6"/>
        <v>42</v>
      </c>
      <c r="E206" s="59">
        <f t="shared" si="7"/>
        <v>0.79245283018867929</v>
      </c>
    </row>
    <row r="207" spans="1:5" x14ac:dyDescent="0.25">
      <c r="A207" s="52" t="s">
        <v>281</v>
      </c>
      <c r="B207" s="50">
        <v>611</v>
      </c>
      <c r="C207" s="62">
        <v>842</v>
      </c>
      <c r="D207" s="46">
        <f t="shared" si="6"/>
        <v>231</v>
      </c>
      <c r="E207" s="59">
        <f t="shared" si="7"/>
        <v>0.37806873977086741</v>
      </c>
    </row>
    <row r="208" spans="1:5" x14ac:dyDescent="0.25">
      <c r="A208" s="52" t="s">
        <v>267</v>
      </c>
      <c r="B208" s="50">
        <v>530</v>
      </c>
      <c r="C208" s="62">
        <v>823</v>
      </c>
      <c r="D208" s="46">
        <f t="shared" si="6"/>
        <v>293</v>
      </c>
      <c r="E208" s="59">
        <f t="shared" si="7"/>
        <v>0.55283018867924527</v>
      </c>
    </row>
    <row r="209" spans="1:5" x14ac:dyDescent="0.25">
      <c r="A209" s="52" t="s">
        <v>323</v>
      </c>
      <c r="B209" s="50">
        <v>171</v>
      </c>
      <c r="C209" s="62">
        <v>559</v>
      </c>
      <c r="D209" s="46">
        <f t="shared" si="6"/>
        <v>388</v>
      </c>
      <c r="E209" s="59">
        <f t="shared" si="7"/>
        <v>2.2690058479532165</v>
      </c>
    </row>
    <row r="210" spans="1:5" x14ac:dyDescent="0.25">
      <c r="A210" s="52" t="s">
        <v>213</v>
      </c>
      <c r="B210" s="50">
        <v>774</v>
      </c>
      <c r="C210" s="62">
        <v>1222</v>
      </c>
      <c r="D210" s="46">
        <f t="shared" ref="D210:D287" si="8">C210-B210</f>
        <v>448</v>
      </c>
      <c r="E210" s="59">
        <f t="shared" ref="E210:E225" si="9">(C210-B210)/B210</f>
        <v>0.57881136950904388</v>
      </c>
    </row>
    <row r="211" spans="1:5" x14ac:dyDescent="0.25">
      <c r="A211" s="52" t="s">
        <v>214</v>
      </c>
      <c r="B211" s="50">
        <v>48</v>
      </c>
      <c r="C211" s="62">
        <v>60</v>
      </c>
      <c r="D211" s="46">
        <f t="shared" si="8"/>
        <v>12</v>
      </c>
      <c r="E211" s="59">
        <f t="shared" si="9"/>
        <v>0.25</v>
      </c>
    </row>
    <row r="212" spans="1:5" x14ac:dyDescent="0.25">
      <c r="A212" s="52" t="s">
        <v>215</v>
      </c>
      <c r="B212" s="50">
        <v>326</v>
      </c>
      <c r="C212" s="62">
        <v>479</v>
      </c>
      <c r="D212" s="46">
        <f t="shared" si="8"/>
        <v>153</v>
      </c>
      <c r="E212" s="59">
        <f t="shared" si="9"/>
        <v>0.46932515337423314</v>
      </c>
    </row>
    <row r="213" spans="1:5" x14ac:dyDescent="0.25">
      <c r="A213" s="52" t="s">
        <v>216</v>
      </c>
      <c r="B213" s="50">
        <v>103</v>
      </c>
      <c r="C213" s="62">
        <v>130</v>
      </c>
      <c r="D213" s="46">
        <f t="shared" si="8"/>
        <v>27</v>
      </c>
      <c r="E213" s="59">
        <f t="shared" si="9"/>
        <v>0.26213592233009708</v>
      </c>
    </row>
    <row r="214" spans="1:5" x14ac:dyDescent="0.25">
      <c r="A214" s="52" t="s">
        <v>217</v>
      </c>
      <c r="B214" s="50">
        <v>278</v>
      </c>
      <c r="C214" s="62">
        <v>518</v>
      </c>
      <c r="D214" s="46">
        <f t="shared" si="8"/>
        <v>240</v>
      </c>
      <c r="E214" s="59">
        <f t="shared" si="9"/>
        <v>0.86330935251798557</v>
      </c>
    </row>
    <row r="215" spans="1:5" x14ac:dyDescent="0.25">
      <c r="A215" s="52" t="s">
        <v>276</v>
      </c>
      <c r="B215" s="50">
        <v>212</v>
      </c>
      <c r="C215" s="62">
        <v>246</v>
      </c>
      <c r="D215" s="46">
        <f t="shared" si="8"/>
        <v>34</v>
      </c>
      <c r="E215" s="59">
        <f t="shared" si="9"/>
        <v>0.16037735849056603</v>
      </c>
    </row>
    <row r="216" spans="1:5" x14ac:dyDescent="0.25">
      <c r="A216" s="52" t="s">
        <v>311</v>
      </c>
      <c r="B216" s="50"/>
      <c r="C216" s="62">
        <v>2</v>
      </c>
      <c r="D216" s="46">
        <f t="shared" si="8"/>
        <v>2</v>
      </c>
      <c r="E216" s="59"/>
    </row>
    <row r="217" spans="1:5" x14ac:dyDescent="0.25">
      <c r="A217" s="52" t="s">
        <v>220</v>
      </c>
      <c r="B217" s="50">
        <v>8</v>
      </c>
      <c r="C217" s="62">
        <v>17</v>
      </c>
      <c r="D217" s="46">
        <f>C217-B217</f>
        <v>9</v>
      </c>
      <c r="E217" s="59">
        <f>(C217-B217)/B217</f>
        <v>1.125</v>
      </c>
    </row>
    <row r="218" spans="1:5" x14ac:dyDescent="0.25">
      <c r="A218" s="52" t="s">
        <v>219</v>
      </c>
      <c r="B218" s="50">
        <v>14</v>
      </c>
      <c r="C218" s="62">
        <v>9</v>
      </c>
      <c r="D218" s="46">
        <f t="shared" si="8"/>
        <v>-5</v>
      </c>
      <c r="E218" s="59">
        <f t="shared" si="9"/>
        <v>-0.35714285714285715</v>
      </c>
    </row>
    <row r="219" spans="1:5" x14ac:dyDescent="0.25">
      <c r="A219" s="52" t="s">
        <v>312</v>
      </c>
      <c r="B219" s="50"/>
      <c r="C219" s="62">
        <v>16</v>
      </c>
      <c r="D219" s="46">
        <f t="shared" si="8"/>
        <v>16</v>
      </c>
      <c r="E219" s="59"/>
    </row>
    <row r="220" spans="1:5" x14ac:dyDescent="0.25">
      <c r="A220" s="52" t="s">
        <v>221</v>
      </c>
      <c r="B220" s="50">
        <v>329</v>
      </c>
      <c r="C220" s="62">
        <v>265</v>
      </c>
      <c r="D220" s="46">
        <f t="shared" si="8"/>
        <v>-64</v>
      </c>
      <c r="E220" s="59">
        <f t="shared" si="9"/>
        <v>-0.19452887537993921</v>
      </c>
    </row>
    <row r="221" spans="1:5" x14ac:dyDescent="0.25">
      <c r="A221" s="52" t="s">
        <v>222</v>
      </c>
      <c r="B221" s="50">
        <v>156</v>
      </c>
      <c r="C221" s="62">
        <v>189</v>
      </c>
      <c r="D221" s="46">
        <f t="shared" si="8"/>
        <v>33</v>
      </c>
      <c r="E221" s="59">
        <f t="shared" si="9"/>
        <v>0.21153846153846154</v>
      </c>
    </row>
    <row r="222" spans="1:5" x14ac:dyDescent="0.25">
      <c r="A222" s="52" t="s">
        <v>223</v>
      </c>
      <c r="B222" s="50">
        <v>103</v>
      </c>
      <c r="C222" s="62">
        <v>97</v>
      </c>
      <c r="D222" s="46">
        <f t="shared" si="8"/>
        <v>-6</v>
      </c>
      <c r="E222" s="59">
        <f t="shared" si="9"/>
        <v>-5.8252427184466021E-2</v>
      </c>
    </row>
    <row r="223" spans="1:5" x14ac:dyDescent="0.25">
      <c r="A223" s="52" t="s">
        <v>224</v>
      </c>
      <c r="B223" s="50">
        <v>171</v>
      </c>
      <c r="C223" s="62">
        <v>237</v>
      </c>
      <c r="D223" s="46">
        <f t="shared" si="8"/>
        <v>66</v>
      </c>
      <c r="E223" s="59">
        <f t="shared" si="9"/>
        <v>0.38596491228070173</v>
      </c>
    </row>
    <row r="224" spans="1:5" x14ac:dyDescent="0.25">
      <c r="A224" s="52" t="s">
        <v>225</v>
      </c>
      <c r="B224" s="50">
        <v>136</v>
      </c>
      <c r="C224" s="62">
        <v>171</v>
      </c>
      <c r="D224" s="46">
        <f t="shared" si="8"/>
        <v>35</v>
      </c>
      <c r="E224" s="59">
        <f t="shared" si="9"/>
        <v>0.25735294117647056</v>
      </c>
    </row>
    <row r="225" spans="1:5" x14ac:dyDescent="0.25">
      <c r="A225" s="52" t="s">
        <v>226</v>
      </c>
      <c r="B225" s="50">
        <v>64</v>
      </c>
      <c r="C225" s="62">
        <v>140</v>
      </c>
      <c r="D225" s="46">
        <f t="shared" si="8"/>
        <v>76</v>
      </c>
      <c r="E225" s="59">
        <f t="shared" si="9"/>
        <v>1.1875</v>
      </c>
    </row>
    <row r="226" spans="1:5" x14ac:dyDescent="0.25">
      <c r="A226" s="55" t="s">
        <v>227</v>
      </c>
      <c r="B226" s="56">
        <f>SUM(B3:B225)</f>
        <v>32718</v>
      </c>
      <c r="C226" s="63">
        <f>SUM(C3:C225)</f>
        <v>47886</v>
      </c>
      <c r="D226" s="57">
        <f>C226-B226</f>
        <v>15168</v>
      </c>
      <c r="E226" s="60">
        <f>(C226-B226)/B226</f>
        <v>0.46359801943884099</v>
      </c>
    </row>
    <row r="227" spans="1:5" x14ac:dyDescent="0.25">
      <c r="A227" s="52"/>
      <c r="B227" s="50"/>
      <c r="C227" s="45"/>
      <c r="D227" s="46"/>
      <c r="E227" s="54"/>
    </row>
    <row r="228" spans="1:5" x14ac:dyDescent="0.25">
      <c r="A228" s="27" t="s">
        <v>228</v>
      </c>
      <c r="B228" s="109">
        <v>2549</v>
      </c>
      <c r="C228" s="109">
        <v>4400</v>
      </c>
      <c r="D228" s="110">
        <f t="shared" si="8"/>
        <v>1851</v>
      </c>
      <c r="E228" s="115">
        <f t="shared" ref="E228" si="10">(C228-B228)/B228</f>
        <v>0.72616712436249509</v>
      </c>
    </row>
    <row r="229" spans="1:5" x14ac:dyDescent="0.25">
      <c r="A229" s="28" t="s">
        <v>344</v>
      </c>
      <c r="B229" s="112">
        <v>0.34</v>
      </c>
      <c r="C229" s="113">
        <v>0.52</v>
      </c>
      <c r="D229" s="111"/>
      <c r="E229" s="115"/>
    </row>
    <row r="230" spans="1:5" x14ac:dyDescent="0.25">
      <c r="A230" s="18"/>
      <c r="B230" s="44"/>
      <c r="C230" s="44"/>
      <c r="D230" s="46"/>
      <c r="E230" s="54"/>
    </row>
    <row r="231" spans="1:5" x14ac:dyDescent="0.25">
      <c r="A231" s="18"/>
      <c r="B231" s="44"/>
      <c r="C231" s="44"/>
      <c r="D231" s="46"/>
      <c r="E231" s="54"/>
    </row>
    <row r="232" spans="1:5" x14ac:dyDescent="0.25">
      <c r="A232" s="30" t="s">
        <v>301</v>
      </c>
      <c r="B232" s="31"/>
      <c r="C232" s="31"/>
      <c r="D232" s="51"/>
      <c r="E232" s="59"/>
    </row>
    <row r="233" spans="1:5" x14ac:dyDescent="0.25">
      <c r="A233" s="31" t="s">
        <v>242</v>
      </c>
      <c r="B233" s="31">
        <v>60</v>
      </c>
      <c r="C233" s="31">
        <v>68</v>
      </c>
      <c r="D233" s="51">
        <f t="shared" si="8"/>
        <v>8</v>
      </c>
      <c r="E233" s="59">
        <f t="shared" ref="E233:E295" si="11">(C233-B233)/B233</f>
        <v>0.13333333333333333</v>
      </c>
    </row>
    <row r="234" spans="1:5" x14ac:dyDescent="0.25">
      <c r="A234" s="31" t="s">
        <v>229</v>
      </c>
      <c r="B234" s="31">
        <v>46</v>
      </c>
      <c r="C234" s="31">
        <v>24</v>
      </c>
      <c r="D234" s="51">
        <f t="shared" si="8"/>
        <v>-22</v>
      </c>
      <c r="E234" s="59">
        <f t="shared" si="11"/>
        <v>-0.47826086956521741</v>
      </c>
    </row>
    <row r="235" spans="1:5" x14ac:dyDescent="0.25">
      <c r="A235" s="31" t="s">
        <v>243</v>
      </c>
      <c r="B235" s="31">
        <v>8</v>
      </c>
      <c r="C235" s="31">
        <v>4</v>
      </c>
      <c r="D235" s="51">
        <f t="shared" si="8"/>
        <v>-4</v>
      </c>
      <c r="E235" s="59">
        <f t="shared" si="11"/>
        <v>-0.5</v>
      </c>
    </row>
    <row r="236" spans="1:5" x14ac:dyDescent="0.25">
      <c r="A236" s="31" t="s">
        <v>230</v>
      </c>
      <c r="B236" s="31">
        <v>4</v>
      </c>
      <c r="C236" s="31">
        <v>1</v>
      </c>
      <c r="D236" s="51">
        <f t="shared" si="8"/>
        <v>-3</v>
      </c>
      <c r="E236" s="59">
        <f t="shared" si="11"/>
        <v>-0.75</v>
      </c>
    </row>
    <row r="237" spans="1:5" x14ac:dyDescent="0.25">
      <c r="A237" s="31" t="s">
        <v>244</v>
      </c>
      <c r="B237" s="31">
        <v>2</v>
      </c>
      <c r="C237" s="31">
        <v>2</v>
      </c>
      <c r="D237" s="51">
        <f t="shared" si="8"/>
        <v>0</v>
      </c>
      <c r="E237" s="59">
        <f t="shared" si="11"/>
        <v>0</v>
      </c>
    </row>
    <row r="238" spans="1:5" x14ac:dyDescent="0.25">
      <c r="A238" s="31" t="s">
        <v>231</v>
      </c>
      <c r="B238" s="31">
        <v>6</v>
      </c>
      <c r="C238" s="31">
        <v>0</v>
      </c>
      <c r="D238" s="51">
        <f t="shared" si="8"/>
        <v>-6</v>
      </c>
      <c r="E238" s="59">
        <f t="shared" si="11"/>
        <v>-1</v>
      </c>
    </row>
    <row r="239" spans="1:5" x14ac:dyDescent="0.25">
      <c r="A239" s="31" t="s">
        <v>232</v>
      </c>
      <c r="B239" s="31">
        <f>SUM(B233:B238)</f>
        <v>126</v>
      </c>
      <c r="C239" s="31">
        <f>SUM(C233:C238)</f>
        <v>99</v>
      </c>
      <c r="D239" s="51">
        <f>SUM(D233:D238)</f>
        <v>-27</v>
      </c>
      <c r="E239" s="59">
        <f t="shared" si="11"/>
        <v>-0.21428571428571427</v>
      </c>
    </row>
    <row r="240" spans="1:5" x14ac:dyDescent="0.25">
      <c r="A240" s="30" t="s">
        <v>302</v>
      </c>
      <c r="B240" s="31"/>
      <c r="C240" s="31"/>
      <c r="D240" s="51"/>
      <c r="E240" s="59"/>
    </row>
    <row r="241" spans="1:5" x14ac:dyDescent="0.25">
      <c r="A241" s="31" t="s">
        <v>242</v>
      </c>
      <c r="B241" s="31">
        <v>116</v>
      </c>
      <c r="C241" s="31">
        <v>194</v>
      </c>
      <c r="D241" s="51">
        <f t="shared" si="8"/>
        <v>78</v>
      </c>
      <c r="E241" s="59">
        <f t="shared" si="11"/>
        <v>0.67241379310344829</v>
      </c>
    </row>
    <row r="242" spans="1:5" x14ac:dyDescent="0.25">
      <c r="A242" s="31" t="s">
        <v>229</v>
      </c>
      <c r="B242" s="31">
        <v>132</v>
      </c>
      <c r="C242" s="31">
        <v>92</v>
      </c>
      <c r="D242" s="51">
        <f t="shared" si="8"/>
        <v>-40</v>
      </c>
      <c r="E242" s="59">
        <f t="shared" si="11"/>
        <v>-0.30303030303030304</v>
      </c>
    </row>
    <row r="243" spans="1:5" x14ac:dyDescent="0.25">
      <c r="A243" s="31" t="s">
        <v>243</v>
      </c>
      <c r="B243" s="31">
        <v>4</v>
      </c>
      <c r="C243" s="31">
        <v>20</v>
      </c>
      <c r="D243" s="51">
        <f t="shared" si="8"/>
        <v>16</v>
      </c>
      <c r="E243" s="59">
        <f t="shared" si="11"/>
        <v>4</v>
      </c>
    </row>
    <row r="244" spans="1:5" x14ac:dyDescent="0.25">
      <c r="A244" s="31" t="s">
        <v>230</v>
      </c>
      <c r="B244" s="31">
        <v>1</v>
      </c>
      <c r="C244" s="31">
        <v>0</v>
      </c>
      <c r="D244" s="51">
        <f t="shared" si="8"/>
        <v>-1</v>
      </c>
      <c r="E244" s="59">
        <f t="shared" si="11"/>
        <v>-1</v>
      </c>
    </row>
    <row r="245" spans="1:5" x14ac:dyDescent="0.25">
      <c r="A245" s="31" t="s">
        <v>244</v>
      </c>
      <c r="B245" s="31">
        <v>13</v>
      </c>
      <c r="C245" s="31">
        <v>15</v>
      </c>
      <c r="D245" s="51">
        <f t="shared" si="8"/>
        <v>2</v>
      </c>
      <c r="E245" s="59">
        <f t="shared" si="11"/>
        <v>0.15384615384615385</v>
      </c>
    </row>
    <row r="246" spans="1:5" x14ac:dyDescent="0.25">
      <c r="A246" s="31" t="s">
        <v>231</v>
      </c>
      <c r="B246" s="31">
        <v>16</v>
      </c>
      <c r="C246" s="31">
        <v>1</v>
      </c>
      <c r="D246" s="51">
        <f t="shared" si="8"/>
        <v>-15</v>
      </c>
      <c r="E246" s="59">
        <f t="shared" si="11"/>
        <v>-0.9375</v>
      </c>
    </row>
    <row r="247" spans="1:5" x14ac:dyDescent="0.25">
      <c r="A247" s="31" t="s">
        <v>232</v>
      </c>
      <c r="B247" s="31">
        <f>SUM(B241:B246)</f>
        <v>282</v>
      </c>
      <c r="C247" s="31">
        <f>SUM(C241:C246)</f>
        <v>322</v>
      </c>
      <c r="D247" s="51">
        <f t="shared" si="8"/>
        <v>40</v>
      </c>
      <c r="E247" s="59">
        <f t="shared" si="11"/>
        <v>0.14184397163120568</v>
      </c>
    </row>
    <row r="248" spans="1:5" x14ac:dyDescent="0.25">
      <c r="A248" s="18"/>
      <c r="B248" s="44"/>
      <c r="C248" s="44"/>
      <c r="D248" s="46"/>
      <c r="E248" s="65"/>
    </row>
    <row r="249" spans="1:5" x14ac:dyDescent="0.25">
      <c r="A249" s="32" t="s">
        <v>233</v>
      </c>
      <c r="B249" s="47"/>
      <c r="C249" s="47"/>
      <c r="D249" s="51"/>
      <c r="E249" s="59"/>
    </row>
    <row r="250" spans="1:5" x14ac:dyDescent="0.25">
      <c r="A250" s="33" t="s">
        <v>282</v>
      </c>
      <c r="B250" s="47">
        <v>0</v>
      </c>
      <c r="C250" s="47">
        <v>0</v>
      </c>
      <c r="D250" s="51"/>
      <c r="E250" s="59"/>
    </row>
    <row r="251" spans="1:5" x14ac:dyDescent="0.25">
      <c r="A251" s="33" t="s">
        <v>283</v>
      </c>
      <c r="B251" s="47">
        <v>2562</v>
      </c>
      <c r="C251" s="47">
        <v>3546</v>
      </c>
      <c r="D251" s="51">
        <f t="shared" si="8"/>
        <v>984</v>
      </c>
      <c r="E251" s="59">
        <f t="shared" si="11"/>
        <v>0.38407494145199061</v>
      </c>
    </row>
    <row r="252" spans="1:5" x14ac:dyDescent="0.25">
      <c r="A252" s="33" t="s">
        <v>284</v>
      </c>
      <c r="B252" s="47">
        <v>289</v>
      </c>
      <c r="C252" s="47">
        <v>309</v>
      </c>
      <c r="D252" s="51">
        <f t="shared" si="8"/>
        <v>20</v>
      </c>
      <c r="E252" s="59">
        <f t="shared" si="11"/>
        <v>6.9204152249134954E-2</v>
      </c>
    </row>
    <row r="253" spans="1:5" x14ac:dyDescent="0.25">
      <c r="A253" s="29"/>
      <c r="B253" s="44"/>
      <c r="C253" s="44"/>
      <c r="D253" s="54"/>
      <c r="E253" s="65"/>
    </row>
    <row r="254" spans="1:5" x14ac:dyDescent="0.25">
      <c r="A254" s="32" t="s">
        <v>292</v>
      </c>
      <c r="B254" s="47"/>
      <c r="C254" s="47"/>
      <c r="D254" s="51"/>
      <c r="E254" s="59"/>
    </row>
    <row r="255" spans="1:5" x14ac:dyDescent="0.25">
      <c r="A255" s="33" t="s">
        <v>282</v>
      </c>
      <c r="B255" s="47"/>
      <c r="C255" s="47">
        <v>25</v>
      </c>
      <c r="D255" s="47">
        <v>25</v>
      </c>
      <c r="E255" s="59"/>
    </row>
    <row r="256" spans="1:5" x14ac:dyDescent="0.25">
      <c r="A256" s="33" t="s">
        <v>283</v>
      </c>
      <c r="B256" s="47"/>
      <c r="C256" s="47">
        <v>256</v>
      </c>
      <c r="D256" s="47">
        <v>256</v>
      </c>
      <c r="E256" s="59"/>
    </row>
    <row r="257" spans="1:5" x14ac:dyDescent="0.25">
      <c r="A257" s="33" t="s">
        <v>284</v>
      </c>
      <c r="B257" s="47"/>
      <c r="C257" s="47">
        <v>63</v>
      </c>
      <c r="D257" s="47">
        <v>63</v>
      </c>
      <c r="E257" s="59"/>
    </row>
    <row r="258" spans="1:5" x14ac:dyDescent="0.25">
      <c r="A258" s="33"/>
      <c r="B258" s="47"/>
      <c r="C258" s="47"/>
      <c r="D258" s="51"/>
      <c r="E258" s="59"/>
    </row>
    <row r="259" spans="1:5" x14ac:dyDescent="0.25">
      <c r="A259" s="32" t="s">
        <v>291</v>
      </c>
      <c r="B259" s="47"/>
      <c r="C259" s="47"/>
      <c r="D259" s="51"/>
      <c r="E259" s="59"/>
    </row>
    <row r="260" spans="1:5" x14ac:dyDescent="0.25">
      <c r="A260" s="33" t="s">
        <v>282</v>
      </c>
      <c r="B260" s="47"/>
      <c r="C260" s="47">
        <v>76</v>
      </c>
      <c r="D260" s="47">
        <v>76</v>
      </c>
      <c r="E260" s="59"/>
    </row>
    <row r="261" spans="1:5" x14ac:dyDescent="0.25">
      <c r="A261" s="33" t="s">
        <v>283</v>
      </c>
      <c r="B261" s="47"/>
      <c r="C261" s="47">
        <v>803</v>
      </c>
      <c r="D261" s="47">
        <v>803</v>
      </c>
      <c r="E261" s="59"/>
    </row>
    <row r="262" spans="1:5" x14ac:dyDescent="0.25">
      <c r="A262" s="33" t="s">
        <v>284</v>
      </c>
      <c r="B262" s="47"/>
      <c r="C262" s="47">
        <v>253</v>
      </c>
      <c r="D262" s="47">
        <v>253</v>
      </c>
      <c r="E262" s="59"/>
    </row>
    <row r="263" spans="1:5" x14ac:dyDescent="0.25">
      <c r="A263" s="33"/>
      <c r="B263" s="47"/>
      <c r="C263" s="47"/>
      <c r="D263" s="51"/>
      <c r="E263" s="59"/>
    </row>
    <row r="264" spans="1:5" x14ac:dyDescent="0.25">
      <c r="A264" s="32" t="s">
        <v>290</v>
      </c>
      <c r="B264" s="47"/>
      <c r="C264" s="47"/>
      <c r="D264" s="51"/>
      <c r="E264" s="59"/>
    </row>
    <row r="265" spans="1:5" x14ac:dyDescent="0.25">
      <c r="A265" s="33" t="s">
        <v>282</v>
      </c>
      <c r="B265" s="47"/>
      <c r="C265" s="47">
        <v>49</v>
      </c>
      <c r="D265" s="47">
        <v>49</v>
      </c>
      <c r="E265" s="59"/>
    </row>
    <row r="266" spans="1:5" x14ac:dyDescent="0.25">
      <c r="A266" s="33" t="s">
        <v>283</v>
      </c>
      <c r="B266" s="47"/>
      <c r="C266" s="47">
        <v>584</v>
      </c>
      <c r="D266" s="47">
        <v>584</v>
      </c>
      <c r="E266" s="59"/>
    </row>
    <row r="267" spans="1:5" x14ac:dyDescent="0.25">
      <c r="A267" s="33" t="s">
        <v>284</v>
      </c>
      <c r="B267" s="47"/>
      <c r="C267" s="47">
        <v>167</v>
      </c>
      <c r="D267" s="47">
        <v>167</v>
      </c>
      <c r="E267" s="59"/>
    </row>
    <row r="268" spans="1:5" x14ac:dyDescent="0.25">
      <c r="A268" s="18"/>
      <c r="B268" s="44"/>
      <c r="C268" s="44"/>
      <c r="D268" s="46"/>
      <c r="E268" s="65"/>
    </row>
    <row r="269" spans="1:5" x14ac:dyDescent="0.25">
      <c r="A269" s="30" t="s">
        <v>287</v>
      </c>
      <c r="B269" s="47"/>
      <c r="C269" s="47"/>
      <c r="D269" s="51"/>
      <c r="E269" s="59"/>
    </row>
    <row r="270" spans="1:5" x14ac:dyDescent="0.25">
      <c r="A270" s="31" t="s">
        <v>282</v>
      </c>
      <c r="B270" s="47">
        <v>3</v>
      </c>
      <c r="C270" s="47">
        <v>9</v>
      </c>
      <c r="D270" s="51">
        <f t="shared" si="8"/>
        <v>6</v>
      </c>
      <c r="E270" s="59">
        <f t="shared" si="11"/>
        <v>2</v>
      </c>
    </row>
    <row r="271" spans="1:5" x14ac:dyDescent="0.25">
      <c r="A271" s="31" t="s">
        <v>283</v>
      </c>
      <c r="B271" s="47">
        <v>38</v>
      </c>
      <c r="C271" s="47">
        <v>28</v>
      </c>
      <c r="D271" s="51">
        <f t="shared" si="8"/>
        <v>-10</v>
      </c>
      <c r="E271" s="59">
        <f t="shared" si="11"/>
        <v>-0.26315789473684209</v>
      </c>
    </row>
    <row r="272" spans="1:5" x14ac:dyDescent="0.25">
      <c r="A272" s="31" t="s">
        <v>284</v>
      </c>
      <c r="B272" s="47">
        <v>6</v>
      </c>
      <c r="C272" s="47">
        <v>16</v>
      </c>
      <c r="D272" s="51">
        <f t="shared" si="8"/>
        <v>10</v>
      </c>
      <c r="E272" s="59">
        <f t="shared" si="11"/>
        <v>1.6666666666666667</v>
      </c>
    </row>
    <row r="273" spans="1:5" x14ac:dyDescent="0.25">
      <c r="A273" s="29"/>
      <c r="B273" s="44"/>
      <c r="C273" s="44"/>
      <c r="D273" s="54"/>
      <c r="E273" s="65"/>
    </row>
    <row r="274" spans="1:5" x14ac:dyDescent="0.25">
      <c r="A274" s="30" t="s">
        <v>303</v>
      </c>
      <c r="B274" s="47"/>
      <c r="C274" s="47"/>
      <c r="D274" s="51"/>
      <c r="E274" s="59"/>
    </row>
    <row r="275" spans="1:5" x14ac:dyDescent="0.25">
      <c r="A275" s="31" t="s">
        <v>304</v>
      </c>
      <c r="B275" s="47">
        <v>2470</v>
      </c>
      <c r="C275" s="47">
        <v>4407</v>
      </c>
      <c r="D275" s="51">
        <f>SUM(C275-B275)</f>
        <v>1937</v>
      </c>
      <c r="E275" s="59">
        <f t="shared" si="11"/>
        <v>0.78421052631578947</v>
      </c>
    </row>
    <row r="276" spans="1:5" x14ac:dyDescent="0.25">
      <c r="A276" s="31" t="s">
        <v>305</v>
      </c>
      <c r="B276" s="47">
        <v>1308</v>
      </c>
      <c r="C276" s="47">
        <v>1393</v>
      </c>
      <c r="D276" s="51">
        <f>SUM(C276-B276)</f>
        <v>85</v>
      </c>
      <c r="E276" s="59">
        <f t="shared" si="11"/>
        <v>6.4984709480122319E-2</v>
      </c>
    </row>
    <row r="277" spans="1:5" x14ac:dyDescent="0.25">
      <c r="A277" s="31" t="s">
        <v>306</v>
      </c>
      <c r="B277" s="47">
        <f>SUM(B275:B276)</f>
        <v>3778</v>
      </c>
      <c r="C277" s="47">
        <f>SUM(C275:C276)</f>
        <v>5800</v>
      </c>
      <c r="D277" s="51">
        <f>SUM(C277-B277)</f>
        <v>2022</v>
      </c>
      <c r="E277" s="59">
        <f t="shared" si="11"/>
        <v>0.53520381154049756</v>
      </c>
    </row>
    <row r="278" spans="1:5" x14ac:dyDescent="0.25">
      <c r="A278" s="31" t="s">
        <v>307</v>
      </c>
      <c r="B278" s="114">
        <f>B275/B277</f>
        <v>0.65378507146638432</v>
      </c>
      <c r="C278" s="114">
        <f>C275/C277</f>
        <v>0.7598275862068965</v>
      </c>
      <c r="D278" s="66"/>
      <c r="E278" s="59"/>
    </row>
    <row r="279" spans="1:5" x14ac:dyDescent="0.25">
      <c r="A279" s="18"/>
      <c r="B279" s="44"/>
      <c r="C279" s="44"/>
      <c r="D279" s="46"/>
      <c r="E279" s="65"/>
    </row>
    <row r="280" spans="1:5" x14ac:dyDescent="0.25">
      <c r="A280" s="30" t="s">
        <v>234</v>
      </c>
      <c r="B280" s="47"/>
      <c r="C280" s="47"/>
      <c r="D280" s="51"/>
      <c r="E280" s="59"/>
    </row>
    <row r="281" spans="1:5" x14ac:dyDescent="0.25">
      <c r="A281" s="31" t="s">
        <v>308</v>
      </c>
      <c r="B281" s="47">
        <v>310000</v>
      </c>
      <c r="C281" s="47">
        <v>320000</v>
      </c>
      <c r="D281" s="51"/>
      <c r="E281" s="59"/>
    </row>
    <row r="282" spans="1:5" x14ac:dyDescent="0.25">
      <c r="A282" s="31" t="s">
        <v>235</v>
      </c>
      <c r="B282" s="47">
        <v>124007</v>
      </c>
      <c r="C282" s="47">
        <v>161175</v>
      </c>
      <c r="D282" s="51">
        <f t="shared" ref="D282" si="12">C282-B282</f>
        <v>37168</v>
      </c>
      <c r="E282" s="59">
        <f t="shared" si="11"/>
        <v>0.29972501552331721</v>
      </c>
    </row>
    <row r="283" spans="1:5" x14ac:dyDescent="0.25">
      <c r="A283" s="31" t="s">
        <v>236</v>
      </c>
      <c r="B283" s="114">
        <f>B282/B281</f>
        <v>0.40002258064516127</v>
      </c>
      <c r="C283" s="114">
        <f>C282/C281</f>
        <v>0.50367187499999999</v>
      </c>
      <c r="D283" s="66"/>
      <c r="E283" s="59"/>
    </row>
    <row r="284" spans="1:5" x14ac:dyDescent="0.25">
      <c r="A284" s="18"/>
      <c r="B284" s="48"/>
      <c r="C284" s="49"/>
      <c r="D284" s="46"/>
      <c r="E284" s="65"/>
    </row>
    <row r="285" spans="1:5" x14ac:dyDescent="0.25">
      <c r="A285" s="30" t="s">
        <v>237</v>
      </c>
      <c r="B285" s="47">
        <v>4355</v>
      </c>
      <c r="C285" s="47">
        <v>4808</v>
      </c>
      <c r="D285" s="51">
        <f t="shared" si="8"/>
        <v>453</v>
      </c>
      <c r="E285" s="59">
        <f t="shared" si="11"/>
        <v>0.10401836969001148</v>
      </c>
    </row>
    <row r="286" spans="1:5" x14ac:dyDescent="0.25">
      <c r="A286" s="34"/>
      <c r="B286" s="44"/>
      <c r="C286" s="44"/>
      <c r="D286" s="46"/>
      <c r="E286" s="65"/>
    </row>
    <row r="287" spans="1:5" x14ac:dyDescent="0.25">
      <c r="A287" s="30" t="s">
        <v>238</v>
      </c>
      <c r="B287" s="47">
        <v>246</v>
      </c>
      <c r="C287" s="47">
        <v>280</v>
      </c>
      <c r="D287" s="51">
        <f t="shared" si="8"/>
        <v>34</v>
      </c>
      <c r="E287" s="59">
        <f t="shared" si="11"/>
        <v>0.13821138211382114</v>
      </c>
    </row>
    <row r="288" spans="1:5" x14ac:dyDescent="0.25">
      <c r="A288" s="52"/>
      <c r="B288" s="44"/>
      <c r="C288" s="44"/>
      <c r="D288" s="46"/>
      <c r="E288" s="65"/>
    </row>
    <row r="289" spans="1:8" x14ac:dyDescent="0.25">
      <c r="A289" s="30" t="s">
        <v>297</v>
      </c>
      <c r="B289" s="47"/>
      <c r="C289" s="47"/>
      <c r="D289" s="51"/>
      <c r="E289" s="59"/>
    </row>
    <row r="290" spans="1:8" x14ac:dyDescent="0.25">
      <c r="A290" s="31" t="s">
        <v>239</v>
      </c>
      <c r="B290" s="47">
        <v>117073</v>
      </c>
      <c r="C290" s="47">
        <v>253743</v>
      </c>
      <c r="D290" s="51">
        <f t="shared" ref="D290:D295" si="13">C290-B290</f>
        <v>136670</v>
      </c>
      <c r="E290" s="59">
        <f t="shared" si="11"/>
        <v>1.1673912857789583</v>
      </c>
    </row>
    <row r="291" spans="1:8" ht="14.25" customHeight="1" x14ac:dyDescent="0.25">
      <c r="A291" s="31" t="s">
        <v>240</v>
      </c>
      <c r="B291" s="47">
        <v>37646</v>
      </c>
      <c r="C291" s="47">
        <v>51944</v>
      </c>
      <c r="D291" s="51">
        <f t="shared" si="13"/>
        <v>14298</v>
      </c>
      <c r="E291" s="59">
        <f t="shared" si="11"/>
        <v>0.3798013069117569</v>
      </c>
    </row>
    <row r="292" spans="1:8" x14ac:dyDescent="0.25">
      <c r="A292" s="18"/>
      <c r="B292" s="44"/>
      <c r="C292" s="44"/>
      <c r="D292" s="46"/>
      <c r="E292" s="65"/>
    </row>
    <row r="293" spans="1:8" x14ac:dyDescent="0.25">
      <c r="A293" s="30" t="s">
        <v>241</v>
      </c>
      <c r="B293" s="47"/>
      <c r="C293" s="47"/>
      <c r="D293" s="51"/>
      <c r="E293" s="59"/>
    </row>
    <row r="294" spans="1:8" x14ac:dyDescent="0.25">
      <c r="A294" s="31" t="s">
        <v>239</v>
      </c>
      <c r="B294" s="116">
        <v>112390</v>
      </c>
      <c r="C294" s="116">
        <v>251206</v>
      </c>
      <c r="D294" s="51">
        <f t="shared" si="13"/>
        <v>138816</v>
      </c>
      <c r="E294" s="59">
        <f t="shared" si="11"/>
        <v>1.235127680398612</v>
      </c>
    </row>
    <row r="295" spans="1:8" x14ac:dyDescent="0.25">
      <c r="A295" s="31" t="s">
        <v>240</v>
      </c>
      <c r="B295" s="116">
        <v>37646</v>
      </c>
      <c r="C295" s="116">
        <v>51944</v>
      </c>
      <c r="D295" s="51">
        <f t="shared" si="13"/>
        <v>14298</v>
      </c>
      <c r="E295" s="59">
        <f t="shared" si="11"/>
        <v>0.3798013069117569</v>
      </c>
    </row>
    <row r="296" spans="1:8" x14ac:dyDescent="0.25">
      <c r="A296" s="30" t="s">
        <v>288</v>
      </c>
      <c r="B296" s="67"/>
      <c r="C296" s="31"/>
    </row>
    <row r="297" spans="1:8" x14ac:dyDescent="0.25">
      <c r="A297" s="31" t="s">
        <v>239</v>
      </c>
      <c r="B297" s="114">
        <v>0.96</v>
      </c>
      <c r="C297" s="114">
        <v>0.99</v>
      </c>
      <c r="H297" s="38"/>
    </row>
    <row r="298" spans="1:8" x14ac:dyDescent="0.25">
      <c r="A298" s="64" t="s">
        <v>240</v>
      </c>
      <c r="B298" s="117">
        <v>1</v>
      </c>
      <c r="C298" s="114">
        <v>1</v>
      </c>
    </row>
    <row r="300" spans="1:8" x14ac:dyDescent="0.25">
      <c r="A300" s="122" t="s">
        <v>348</v>
      </c>
      <c r="B300" s="120"/>
      <c r="C300" s="120"/>
      <c r="D300" s="121"/>
      <c r="E300" s="121"/>
    </row>
    <row r="301" spans="1:8" x14ac:dyDescent="0.25">
      <c r="A301" s="64" t="s">
        <v>349</v>
      </c>
      <c r="B301" s="120"/>
      <c r="C301" s="123">
        <v>17915</v>
      </c>
      <c r="D301" s="121"/>
      <c r="E301" s="121"/>
    </row>
    <row r="302" spans="1:8" x14ac:dyDescent="0.25">
      <c r="A302" s="64" t="s">
        <v>350</v>
      </c>
      <c r="B302" s="120"/>
      <c r="C302" s="123">
        <v>7919</v>
      </c>
      <c r="D302" s="121"/>
      <c r="E302" s="121"/>
    </row>
    <row r="303" spans="1:8" x14ac:dyDescent="0.25">
      <c r="A303" s="64" t="s">
        <v>351</v>
      </c>
      <c r="B303" s="120"/>
      <c r="C303" s="123">
        <v>36913</v>
      </c>
      <c r="D303" s="121"/>
      <c r="E303" s="121"/>
    </row>
    <row r="305" spans="1:5" x14ac:dyDescent="0.25">
      <c r="A305" s="30" t="s">
        <v>293</v>
      </c>
      <c r="B305" s="116">
        <v>10899</v>
      </c>
      <c r="C305" s="116">
        <v>16159</v>
      </c>
      <c r="D305" s="51">
        <f t="shared" ref="D305:D306" si="14">C305-B305</f>
        <v>5260</v>
      </c>
      <c r="E305" s="59">
        <f t="shared" ref="E305:E306" si="15">(C305-B305)/B305</f>
        <v>0.48261308376915313</v>
      </c>
    </row>
    <row r="306" spans="1:5" x14ac:dyDescent="0.25">
      <c r="A306" s="30" t="s">
        <v>338</v>
      </c>
      <c r="B306" s="116">
        <v>32697</v>
      </c>
      <c r="C306" s="118">
        <v>48479</v>
      </c>
      <c r="D306" s="51">
        <f t="shared" si="14"/>
        <v>15782</v>
      </c>
      <c r="E306" s="59">
        <f t="shared" si="15"/>
        <v>0.48267425146037862</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85EA2209D02404D9B4F3D251D9D9397" ma:contentTypeVersion="2" ma:contentTypeDescription="Skapa ett nytt dokument." ma:contentTypeScope="" ma:versionID="d3fb86b1b95eb9a7fbb7e733897f427c">
  <xsd:schema xmlns:xsd="http://www.w3.org/2001/XMLSchema" xmlns:xs="http://www.w3.org/2001/XMLSchema" xmlns:p="http://schemas.microsoft.com/office/2006/metadata/properties" xmlns:ns1="http://schemas.microsoft.com/sharepoint/v3" xmlns:ns2="755f3107-ef21-4291-855e-7dce3d15d77d" targetNamespace="http://schemas.microsoft.com/office/2006/metadata/properties" ma:root="true" ma:fieldsID="f8c583b3ad2854cd17b62a26e44fa4b0" ns1:_="" ns2:_="">
    <xsd:import namespace="http://schemas.microsoft.com/sharepoint/v3"/>
    <xsd:import namespace="755f3107-ef21-4291-855e-7dce3d15d77d"/>
    <xsd:element name="properties">
      <xsd:complexType>
        <xsd:sequence>
          <xsd:element name="documentManagement">
            <xsd:complexType>
              <xsd:all>
                <xsd:element ref="ns1:PublishingStartDate" minOccurs="0"/>
                <xsd:element ref="ns1:PublishingExpirationDate" minOccurs="0"/>
                <xsd:element ref="ns2:sido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malagt startdatum" ma:description="" ma:hidden="true" ma:internalName="PublishingStartDate">
      <xsd:simpleType>
        <xsd:restriction base="dms:Unknown"/>
      </xsd:simpleType>
    </xsd:element>
    <xsd:element name="PublishingExpirationDate" ma:index="9" nillable="true" ma:displayName="Schemalagt slut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5f3107-ef21-4291-855e-7dce3d15d77d" elementFormDefault="qualified">
    <xsd:import namespace="http://schemas.microsoft.com/office/2006/documentManagement/types"/>
    <xsd:import namespace="http://schemas.microsoft.com/office/infopath/2007/PartnerControls"/>
    <xsd:element name="sidor" ma:index="10" ma:displayName="sidor" ma:default="Lathund" ma:format="Dropdown" ma:internalName="sidor">
      <xsd:simpleType>
        <xsd:restriction base="dms:Choice">
          <xsd:enumeration value="Lathund"/>
          <xsd:enumeration value="Tidbok"/>
          <xsd:enumeration value="Vårdv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idor xmlns="755f3107-ef21-4291-855e-7dce3d15d77d">Lathund</sidor>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BDA488E-07AB-45BF-BD65-61BAA49D0E2A}"/>
</file>

<file path=customXml/itemProps2.xml><?xml version="1.0" encoding="utf-8"?>
<ds:datastoreItem xmlns:ds="http://schemas.openxmlformats.org/officeDocument/2006/customXml" ds:itemID="{C982B88E-0046-4A2A-AF61-8068093E1C66}"/>
</file>

<file path=customXml/itemProps3.xml><?xml version="1.0" encoding="utf-8"?>
<ds:datastoreItem xmlns:ds="http://schemas.openxmlformats.org/officeDocument/2006/customXml" ds:itemID="{A6E16AB3-FF29-44ED-B2F4-0E5B686B75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Fördeln. ärenden</vt:lpstr>
      <vt:lpstr>Antal vårdval per vårdcentral</vt:lpstr>
      <vt:lpstr>Antal ärenden in per mottagn.</vt:lpstr>
    </vt:vector>
  </TitlesOfParts>
  <Company>Region Halland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Uppföljning basutbud kvartal 1 2017 1177 Vårdguidens e-tjänster</dc:title>
  <dc:creator>Frick Martin RGS IT</dc:creator>
  <cp:lastModifiedBy>Tavelin Charlotte RK STAB</cp:lastModifiedBy>
  <cp:lastPrinted>2016-08-15T11:25:13Z</cp:lastPrinted>
  <dcterms:created xsi:type="dcterms:W3CDTF">2016-08-09T10:24:18Z</dcterms:created>
  <dcterms:modified xsi:type="dcterms:W3CDTF">2017-05-17T14:30:07Z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0x010100085EA2209D02404D9B4F3D251D9D9397</vt:lpwstr>
  </property>
</Properties>
</file>