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6870" tabRatio="601" activeTab="0"/>
  </bookViews>
  <sheets>
    <sheet name="Primärvård" sheetId="1" r:id="rId1"/>
    <sheet name="Spec ÖV_SV HS" sheetId="2" r:id="rId2"/>
    <sheet name="Handik" sheetId="3" r:id="rId3"/>
    <sheet name="MVC_UM" sheetId="4" r:id="rId4"/>
    <sheet name="övrigt" sheetId="5" r:id="rId5"/>
    <sheet name="info 2019" sheetId="6" state="hidden" r:id="rId6"/>
    <sheet name="Priv.spec ÖV" sheetId="7" r:id="rId7"/>
    <sheet name="Priva Spec Hud_Psyk" sheetId="8" r:id="rId8"/>
    <sheet name="ÖV DRG" sheetId="9" r:id="rId9"/>
    <sheet name="SV DRG" sheetId="10" r:id="rId10"/>
    <sheet name="Blad1" sheetId="11" state="hidden" r:id="rId11"/>
    <sheet name="Blad2" sheetId="12" state="hidden" r:id="rId12"/>
  </sheets>
  <definedNames>
    <definedName name="_xlfn.F.DIST" hidden="1">#NAME?</definedName>
    <definedName name="_xlnm.Print_Area" localSheetId="7">'Priva Spec Hud_Psyk'!$A$1:$G$34</definedName>
    <definedName name="_xlnm.Print_Area" localSheetId="1">'Spec ÖV_SV HS'!$A$1:$G$187</definedName>
    <definedName name="_xlnm.Print_Titles" localSheetId="7">'Priva Spec Hud_Psyk'!$1:$7</definedName>
    <definedName name="_xlnm.Print_Titles" localSheetId="1">'Spec ÖV_SV HS'!$1:$7</definedName>
    <definedName name="_xlnm.Print_Titles" localSheetId="9">'SV DRG'!$1:$14</definedName>
    <definedName name="_xlnm.Print_Titles" localSheetId="8">'ÖV DRG'!$1:$10</definedName>
  </definedNames>
  <calcPr fullCalcOnLoad="1"/>
</workbook>
</file>

<file path=xl/comments2.xml><?xml version="1.0" encoding="utf-8"?>
<comments xmlns="http://schemas.openxmlformats.org/spreadsheetml/2006/main">
  <authors>
    <author>Bil?n Per RK EKONOMI</author>
    <author>Lindroos Simon RK EKONOMI</author>
  </authors>
  <commentList>
    <comment ref="E129" authorId="0">
      <text>
        <r>
          <rPr>
            <b/>
            <sz val="9"/>
            <rFont val="Tahoma"/>
            <family val="2"/>
          </rPr>
          <t>Bilén Per RK EKONOMI:</t>
        </r>
        <r>
          <rPr>
            <sz val="9"/>
            <rFont val="Tahoma"/>
            <family val="2"/>
          </rPr>
          <t xml:space="preserve">
Finns inte med i Södra prislistan, ska vi för 2019 använda faktiskt pris enligt vår röntgenprislista?
</t>
        </r>
      </text>
    </comment>
    <comment ref="E130" authorId="0">
      <text>
        <r>
          <rPr>
            <b/>
            <sz val="9"/>
            <rFont val="Tahoma"/>
            <family val="2"/>
          </rPr>
          <t>Bilén Per RK EKONOMI:</t>
        </r>
        <r>
          <rPr>
            <sz val="9"/>
            <rFont val="Tahoma"/>
            <family val="2"/>
          </rPr>
          <t xml:space="preserve">
Använder siffra från kap. 3.2</t>
        </r>
      </text>
    </comment>
    <comment ref="C10" authorId="1">
      <text>
        <r>
          <rPr>
            <b/>
            <sz val="9"/>
            <rFont val="Tahoma"/>
            <family val="2"/>
          </rPr>
          <t>Lindroos Simon RK EKONOMI:
1.5.4.2 punkt 7 i södra prislistan 2021</t>
        </r>
        <r>
          <rPr>
            <sz val="9"/>
            <rFont val="Tahoma"/>
            <family val="2"/>
          </rPr>
          <t xml:space="preserve">
I de fall akuta besök hos läkare inte på förhand kan kopplas till ett DRG-pris
tillämpas schablonpriset 5 210 kr för självbetalande patienter. En självbetalande
patient är en patient som inte är folkbokförd i Sverige och som inte omfattas av
några konventioner/avtal eller förordningar samt som inte kan anses som gömd.</t>
        </r>
      </text>
    </comment>
  </commentList>
</comments>
</file>

<file path=xl/sharedStrings.xml><?xml version="1.0" encoding="utf-8"?>
<sst xmlns="http://schemas.openxmlformats.org/spreadsheetml/2006/main" count="5290" uniqueCount="3611">
  <si>
    <t>Vårddgr</t>
  </si>
  <si>
    <t>Kir för kroniskt subduralhämatom</t>
  </si>
  <si>
    <t>Op karpaltunnel</t>
  </si>
  <si>
    <t>Tumörer i nervsyst K</t>
  </si>
  <si>
    <t>Tumörer i nervsyst U</t>
  </si>
  <si>
    <t>TIA &amp; ockl precerebr artärer</t>
  </si>
  <si>
    <t>Andra sjd i nervsyst K</t>
  </si>
  <si>
    <t>Andra sjd i nervsyst U</t>
  </si>
  <si>
    <t>Lokal strålbehandling öga</t>
  </si>
  <si>
    <t>Linsop ej disciss sek katarakt</t>
  </si>
  <si>
    <t>Neurologisk ögonsjd</t>
  </si>
  <si>
    <t>Andra större op huvud &amp; hals</t>
  </si>
  <si>
    <t>Andra spottkörteloperationer</t>
  </si>
  <si>
    <t>Op läpp- &amp; gomspalt</t>
  </si>
  <si>
    <t>Op bihålor</t>
  </si>
  <si>
    <t>Op hörselben &amp; andra ben i öra</t>
  </si>
  <si>
    <t>Div op öron näsa mun hals</t>
  </si>
  <si>
    <t>Näsplastik</t>
  </si>
  <si>
    <t>Andra sjd öra näs mun hals &lt;18</t>
  </si>
  <si>
    <t>Allvarliga toraxskador K</t>
  </si>
  <si>
    <t>Allvarliga toraxskador U</t>
  </si>
  <si>
    <t>Pleurautgjutning K</t>
  </si>
  <si>
    <t>Pleurautgjutning U</t>
  </si>
  <si>
    <t>Interstitiella lungsjd U</t>
  </si>
  <si>
    <t>Pneumotorax K</t>
  </si>
  <si>
    <t>Pneumotorax U</t>
  </si>
  <si>
    <t>Fynd/symptom andningsorg K</t>
  </si>
  <si>
    <t>Fynd/symptom andningsorg U</t>
  </si>
  <si>
    <t>Andra sjd andningsorg K</t>
  </si>
  <si>
    <t>Andra sjd andningsorg U</t>
  </si>
  <si>
    <t>Hjärttranspl &amp; assist cirk</t>
  </si>
  <si>
    <t>Op enstaka hjärtklaff U</t>
  </si>
  <si>
    <t>Op hjärtklaff, flera eller K</t>
  </si>
  <si>
    <t>Koronar bypass U</t>
  </si>
  <si>
    <t>Koronar bypass med hjärtkatet</t>
  </si>
  <si>
    <t>Op torakalt aortaaneurysm</t>
  </si>
  <si>
    <t>Större kardiovask op U</t>
  </si>
  <si>
    <t>Annan perkutan kardiovask åtgärd</t>
  </si>
  <si>
    <t>Perkutan ablatio för hjärtarytmi</t>
  </si>
  <si>
    <t>PCI vid infarkt U</t>
  </si>
  <si>
    <t>PCI vid infarkt K</t>
  </si>
  <si>
    <t>Hjärtinfarkt död inom 3 d</t>
  </si>
  <si>
    <t>Sjd perifera kärl K</t>
  </si>
  <si>
    <t>Sjd perifera kärl U</t>
  </si>
  <si>
    <t>Aterosklerotisk hjärtsjd K</t>
  </si>
  <si>
    <t>Aterosklerotisk hjärtsjd U</t>
  </si>
  <si>
    <t>Arytmi &amp; överlednstörn K</t>
  </si>
  <si>
    <t>Arytmi &amp; överlednstörn U</t>
  </si>
  <si>
    <t>Synkope &amp; kollaps K</t>
  </si>
  <si>
    <t>Synkope &amp; kollaps U</t>
  </si>
  <si>
    <t>Andra cirkulationssjd K</t>
  </si>
  <si>
    <t>Andra cirkulationssjd U</t>
  </si>
  <si>
    <t>Rektal resektion/exstirp K</t>
  </si>
  <si>
    <t>Rektal resektion/exstirp U</t>
  </si>
  <si>
    <t>Större tarmoperation K</t>
  </si>
  <si>
    <t>Större tarmoperation U</t>
  </si>
  <si>
    <t>Adherenslösn &amp; delning brid K</t>
  </si>
  <si>
    <t>Adherenslösn &amp; delning brid U</t>
  </si>
  <si>
    <t>Mindre tarmoperation K</t>
  </si>
  <si>
    <t>Mindre tarmoperation U</t>
  </si>
  <si>
    <t>Op analregion &amp; stomirev K</t>
  </si>
  <si>
    <t>Op analregion &amp; stomirev U</t>
  </si>
  <si>
    <t>Bråckop ej inguinal/fem &gt;17 K</t>
  </si>
  <si>
    <t>Bråckop ej inguinal/fem &gt;17 U</t>
  </si>
  <si>
    <t>Op inguinal-/fem bråck &gt;17 K</t>
  </si>
  <si>
    <t>Op inguinal-/fem bråck &gt;17 U</t>
  </si>
  <si>
    <t>Appendektomi K</t>
  </si>
  <si>
    <t>Appendektomi U</t>
  </si>
  <si>
    <t>Passagehinder mage tarm K</t>
  </si>
  <si>
    <t>Passagehinder mage tarm U</t>
  </si>
  <si>
    <t>Tandkirurgi</t>
  </si>
  <si>
    <t>Pankreastransplantation</t>
  </si>
  <si>
    <t>Pankreas-, lever- &amp; shuntop K</t>
  </si>
  <si>
    <t>Pankreas-, lever- &amp; shuntop U</t>
  </si>
  <si>
    <t>Kolecystekt m expl koledok K</t>
  </si>
  <si>
    <t>Kolecystekt m expl koledok U</t>
  </si>
  <si>
    <t>Kolecystektomi öppen K</t>
  </si>
  <si>
    <t>Kolecystektomi öppen U</t>
  </si>
  <si>
    <t>Gallvägssjukdom K</t>
  </si>
  <si>
    <t>Gallvägssjukdom U</t>
  </si>
  <si>
    <t>Amput för sjd musk/ben/bindväv</t>
  </si>
  <si>
    <t>Annan ryggradsfusion K</t>
  </si>
  <si>
    <t>Annan ryggradsfusion U</t>
  </si>
  <si>
    <t>Op fotled underben öarm &gt;17 K</t>
  </si>
  <si>
    <t>Op fotled underben öarm &gt;17 U</t>
  </si>
  <si>
    <t>Knäop ej diagn artroskopi K</t>
  </si>
  <si>
    <t>Knäop ej diagn artroskopi U</t>
  </si>
  <si>
    <t>Bindvävsoperationer K</t>
  </si>
  <si>
    <t>Bindvävsoperationer U</t>
  </si>
  <si>
    <t>Extr int fixmtrl ej höft/lår</t>
  </si>
  <si>
    <t>Artroser K</t>
  </si>
  <si>
    <t>Artroser U</t>
  </si>
  <si>
    <t>Andra bensjukdomar K</t>
  </si>
  <si>
    <t>Andra bensjukdomar U</t>
  </si>
  <si>
    <t>Symtom musk/ben/bindväv</t>
  </si>
  <si>
    <t>Frakt/stu/lux öarm/uben &gt;17 K</t>
  </si>
  <si>
    <t>Frakt/stu/lux öarm/uben &gt;17 U</t>
  </si>
  <si>
    <t>Subtot mastekt benign sjd</t>
  </si>
  <si>
    <t>Px &amp; lokal exc benign bröstsjd</t>
  </si>
  <si>
    <t>Rev/hudtrpl sår/cellulit K</t>
  </si>
  <si>
    <t>Rev/hudtrpl sår/cellulit U</t>
  </si>
  <si>
    <t>Rev/hudtrpl ej sår/cellulit K</t>
  </si>
  <si>
    <t>Rev/hudtrpl ej sår/cellulit U</t>
  </si>
  <si>
    <t>Perianal/pilonidal operation</t>
  </si>
  <si>
    <t>Maligna bröstsjukdomar K</t>
  </si>
  <si>
    <t>Maligna bröstsjukdomar U</t>
  </si>
  <si>
    <t>Lätt hudsjd inkl skivep ca K</t>
  </si>
  <si>
    <t>Lätt hudsjd inkl skivep ca U</t>
  </si>
  <si>
    <t>Hypofys- &amp; binjureoperationer</t>
  </si>
  <si>
    <t>Andra op endokr/metabol sjd K</t>
  </si>
  <si>
    <t>Andra op endokr/metabol sjd U</t>
  </si>
  <si>
    <t>Diabetes &lt;36</t>
  </si>
  <si>
    <t>Medfödd metabol sjukdom</t>
  </si>
  <si>
    <t>Endokrin sjukdom K</t>
  </si>
  <si>
    <t>Endokrin sjukdom U</t>
  </si>
  <si>
    <t>Njur/uretär/blåsop ej malign K</t>
  </si>
  <si>
    <t>Njur/uretär/blåsop ej malign U</t>
  </si>
  <si>
    <t>Mindre blåsoperationer K</t>
  </si>
  <si>
    <t>Mindre blåsoperationer U</t>
  </si>
  <si>
    <t>Transuretrala op K</t>
  </si>
  <si>
    <t>Transuretrala op U</t>
  </si>
  <si>
    <t>Njur- &amp; urinvägstumörer K</t>
  </si>
  <si>
    <t>Njur- &amp; urinvägstumörer U</t>
  </si>
  <si>
    <t>Andra njur-/urinvägssjd &gt;17 K</t>
  </si>
  <si>
    <t>Andra njur-/urinvägssjd &gt;17 U</t>
  </si>
  <si>
    <t>Andra njur-/urinvägssjd &lt;18</t>
  </si>
  <si>
    <t>Hysterekt vulvekt bäckenutrymn</t>
  </si>
  <si>
    <t>Op uter/adn vid benign sjd K</t>
  </si>
  <si>
    <t>Op uter/adn vid benign sjd U</t>
  </si>
  <si>
    <t>Gyn lapskopi öppen steriliser</t>
  </si>
  <si>
    <t>Skrapning/konis benign sjd</t>
  </si>
  <si>
    <t>Kejsarsnitt K</t>
  </si>
  <si>
    <t>Kejsarsnitt U</t>
  </si>
  <si>
    <t>Vaginal förlossning K</t>
  </si>
  <si>
    <t>Vaginal förlossning U</t>
  </si>
  <si>
    <t>Vaginal förlossn m steril/evak</t>
  </si>
  <si>
    <t>Op extrauterin graviditet</t>
  </si>
  <si>
    <t>Nyfödd död 2d el annan enh 5d</t>
  </si>
  <si>
    <t>Nyfödd under 1000g</t>
  </si>
  <si>
    <t>Nyfödd 1000-1499g</t>
  </si>
  <si>
    <t>Nyfödd 1500-2499g multiprobl</t>
  </si>
  <si>
    <t>Nyfödd 1500-2499g u multiprobl</t>
  </si>
  <si>
    <t>Nyfödd &gt;1499g med stor op</t>
  </si>
  <si>
    <t>Nyfödd &gt;2499g med multiprobl</t>
  </si>
  <si>
    <t>Nyfödd &gt;2499g med annat probl</t>
  </si>
  <si>
    <t>Sjd i RES &amp; immunologisk sjd K</t>
  </si>
  <si>
    <t>Sjd i RES &amp; immunologisk sjd U</t>
  </si>
  <si>
    <t>Lymfom/leukemi med andra op K</t>
  </si>
  <si>
    <t>Lymfom/leukemi med andra op U</t>
  </si>
  <si>
    <t>Lymfom &amp; leukemi K</t>
  </si>
  <si>
    <t>Lymfom &amp; leukemi U</t>
  </si>
  <si>
    <t>Kemoterapi ej akut leukemi</t>
  </si>
  <si>
    <t>Mprf sjd/ospec tumörer K</t>
  </si>
  <si>
    <t>Mprf sjd/ospec tumörer U</t>
  </si>
  <si>
    <t>Sepsis &lt;18</t>
  </si>
  <si>
    <t>Organiska psykosyndrom K</t>
  </si>
  <si>
    <t>Organiska psykosyndrom U</t>
  </si>
  <si>
    <t>Missbruk/beroende ej psykos U</t>
  </si>
  <si>
    <t>Hudtranspl efter skada</t>
  </si>
  <si>
    <t>Handkir op efter skada</t>
  </si>
  <si>
    <t>Andra skador &amp; förgiftningar K</t>
  </si>
  <si>
    <t>Andra skador &amp; förgiftningar U</t>
  </si>
  <si>
    <t>Brännsk t annan akut inom 5 d</t>
  </si>
  <si>
    <t>Mindre brännskada med hudtrpl</t>
  </si>
  <si>
    <t>Mindre brännskada annan op</t>
  </si>
  <si>
    <t>Mindre brännskada utan op</t>
  </si>
  <si>
    <t>Kliniska fynd &amp; symtom K</t>
  </si>
  <si>
    <t>Kliniska fynd &amp; symtom U</t>
  </si>
  <si>
    <t>Bilat el multipel ledop arm/ben</t>
  </si>
  <si>
    <t>Större brännskada med op</t>
  </si>
  <si>
    <t>Annan sällsynt el fel komb</t>
  </si>
  <si>
    <t>Allogen stamcellstranspl &gt;17</t>
  </si>
  <si>
    <t>Allogen stamcellstranspl &lt;18</t>
  </si>
  <si>
    <t>Kraniotomi vid multitrauma</t>
  </si>
  <si>
    <t>Reimpl/höft-lårop multitrauma</t>
  </si>
  <si>
    <t>Andra op multitrauma</t>
  </si>
  <si>
    <t>Multitrauma ej op</t>
  </si>
  <si>
    <t>HIV m allvarlig relaterad sjd</t>
  </si>
  <si>
    <t>Kemoterapi akut leukemi bidiag</t>
  </si>
  <si>
    <t>Laparoskopisk kolecystektomi K</t>
  </si>
  <si>
    <t>Laparoskopisk kolecystektomi U</t>
  </si>
  <si>
    <t>Rekonstruktion av bröst K</t>
  </si>
  <si>
    <t>Rekonstruktion av bröst U</t>
  </si>
  <si>
    <t>Mastektomi med rekonstruktion</t>
  </si>
  <si>
    <t>Andra op vid bröstkörtelsjd</t>
  </si>
  <si>
    <t>Op för sömnapnésyndrom</t>
  </si>
  <si>
    <t>Uretrastriktur</t>
  </si>
  <si>
    <t>Specialiserad vård</t>
  </si>
  <si>
    <t>Södra reg</t>
  </si>
  <si>
    <t>Västra reg</t>
  </si>
  <si>
    <t>Övr riket</t>
  </si>
  <si>
    <t>Sö avtal</t>
  </si>
  <si>
    <t>Vä avtal</t>
  </si>
  <si>
    <t>konvention</t>
  </si>
  <si>
    <t>utlsvensk</t>
  </si>
  <si>
    <t>Lungtransplantation</t>
  </si>
  <si>
    <t>DRG</t>
  </si>
  <si>
    <t>Kort text</t>
  </si>
  <si>
    <t>INFEKTION</t>
  </si>
  <si>
    <t>KIRURGI</t>
  </si>
  <si>
    <t>ORTOPEDI</t>
  </si>
  <si>
    <t>ÖGON</t>
  </si>
  <si>
    <t>ÖNH</t>
  </si>
  <si>
    <t>PARAMEDICIN</t>
  </si>
  <si>
    <t>Reg</t>
  </si>
  <si>
    <t>Tyngre sällsynt el fel komb O</t>
  </si>
  <si>
    <t>Annan sällsynt el fel komb O</t>
  </si>
  <si>
    <t>UROLOGI</t>
  </si>
  <si>
    <t>PROVTAGNINGAR/UNDERSÖKNINGAR</t>
  </si>
  <si>
    <t>Röntgen</t>
  </si>
  <si>
    <t>Mellanliggande lab-besök</t>
  </si>
  <si>
    <t>Med besök på röntgen likställs besök inom klinisk fysiologi,</t>
  </si>
  <si>
    <t>på isotoplab och EEG-lab samt ultraljudsmottagning</t>
  </si>
  <si>
    <t>Om patienten är bosatt inom</t>
  </si>
  <si>
    <t>EU/EES</t>
  </si>
  <si>
    <t>Södra</t>
  </si>
  <si>
    <t>Västra</t>
  </si>
  <si>
    <t>Övriga</t>
  </si>
  <si>
    <t>konv/utlsv</t>
  </si>
  <si>
    <t>Ersättning för medicinsk service utan samband med sluten vård eller läkarbesök</t>
  </si>
  <si>
    <t>Om pat är</t>
  </si>
  <si>
    <t>Näsblödning</t>
  </si>
  <si>
    <t>Epiglottit</t>
  </si>
  <si>
    <t>Krupp och laryngotrakeit</t>
  </si>
  <si>
    <t>Fotoperationer</t>
  </si>
  <si>
    <t>Lårbensfrakturer</t>
  </si>
  <si>
    <t>Benigna bröstsjukdomar</t>
  </si>
  <si>
    <t>Dialysbehandling</t>
  </si>
  <si>
    <t>Penisoperationer</t>
  </si>
  <si>
    <t>Avstannat värkarbete</t>
  </si>
  <si>
    <t>Broskcellstransplantation</t>
  </si>
  <si>
    <t>Kolfiberimplantat</t>
  </si>
  <si>
    <t>Insättning av kokleaimplantat</t>
  </si>
  <si>
    <t>Rehab ryggmärg UNS</t>
  </si>
  <si>
    <t>Rehab hjärnskada UNS</t>
  </si>
  <si>
    <t>Rehab hjärntumör UNS</t>
  </si>
  <si>
    <t>Rehab hjärt-lung UNS</t>
  </si>
  <si>
    <t>Rehab amputation UNS</t>
  </si>
  <si>
    <t>Trimgräns</t>
  </si>
  <si>
    <t>Nr</t>
  </si>
  <si>
    <t>Kostnader</t>
  </si>
  <si>
    <t>Pris</t>
  </si>
  <si>
    <t>cytologi/patologi och mikrobiologi.</t>
  </si>
  <si>
    <t>Medicinsk service omfattar klinisk kemi, klinisk fysiologi, röntgendiagnostik inkl MR,</t>
  </si>
  <si>
    <t>Ersättningen för medicinsk service är inkluderad i ovanstående priser.</t>
  </si>
  <si>
    <t>Cellodling</t>
  </si>
  <si>
    <t>Första Hyaffmembran</t>
  </si>
  <si>
    <t>Ytterligare Hyaffmembran</t>
  </si>
  <si>
    <t>Knäoperation</t>
  </si>
  <si>
    <t xml:space="preserve">Vikt </t>
  </si>
  <si>
    <t>Före avdrag för patientavgift</t>
  </si>
  <si>
    <t>Patientavgiften har redan dragits av med schablonbelopp</t>
  </si>
  <si>
    <t>Läkare, enskilt besök</t>
  </si>
  <si>
    <t>Läkare, teambesök</t>
  </si>
  <si>
    <t>Läkare, dagsjukvård</t>
  </si>
  <si>
    <t>Övr vårdgivare, enskilt besök</t>
  </si>
  <si>
    <t>Övr vårdgivare, teambesök</t>
  </si>
  <si>
    <t>Övr vårdgivare, dagsjukvård</t>
  </si>
  <si>
    <t>ANESTESI/SMÄRTBEH</t>
  </si>
  <si>
    <t>BARNMEDICIN</t>
  </si>
  <si>
    <t>HUD &amp; KÖN</t>
  </si>
  <si>
    <t>INTERNMEDICIN</t>
  </si>
  <si>
    <t>KVINNOSJUKVÅRD</t>
  </si>
  <si>
    <t>PALLIATIV VERKSAMHET</t>
  </si>
  <si>
    <t>Alla kategorier, soma</t>
  </si>
  <si>
    <t>varav</t>
  </si>
  <si>
    <t>MEDICINSK REHAB</t>
  </si>
  <si>
    <t>Region Halland</t>
  </si>
  <si>
    <t>Bil 5.1</t>
  </si>
  <si>
    <t>Perkutan implant hjärtklaff</t>
  </si>
  <si>
    <t>SÄRSKILDA PRISER</t>
  </si>
  <si>
    <t>Om pat är bosatt inom</t>
  </si>
  <si>
    <t>Kod</t>
  </si>
  <si>
    <t>A28O</t>
  </si>
  <si>
    <t>Op extrakraniella kärl O</t>
  </si>
  <si>
    <t>A99X</t>
  </si>
  <si>
    <t>A99Z</t>
  </si>
  <si>
    <t>C82O</t>
  </si>
  <si>
    <t>Åtgärder för kokleaimplantat O</t>
  </si>
  <si>
    <t>C99O</t>
  </si>
  <si>
    <t>Läkarbesök sjd ÖNH-regionen O</t>
  </si>
  <si>
    <t>D01O</t>
  </si>
  <si>
    <t>D22O</t>
  </si>
  <si>
    <t>D75O</t>
  </si>
  <si>
    <t>Lungfunktionsundersökn O</t>
  </si>
  <si>
    <t>E01O</t>
  </si>
  <si>
    <t>F77O</t>
  </si>
  <si>
    <t>Punktion/biopsi andra bukorgan O</t>
  </si>
  <si>
    <t>F78O</t>
  </si>
  <si>
    <t>Punktion lever/galla/pankreas O</t>
  </si>
  <si>
    <t>G01O</t>
  </si>
  <si>
    <t>G02O</t>
  </si>
  <si>
    <t>H99O</t>
  </si>
  <si>
    <t>J39O</t>
  </si>
  <si>
    <t>L05O</t>
  </si>
  <si>
    <t>L39O</t>
  </si>
  <si>
    <t>L79O</t>
  </si>
  <si>
    <t>L99Z</t>
  </si>
  <si>
    <t>M01O</t>
  </si>
  <si>
    <t>M29O</t>
  </si>
  <si>
    <t>O10O</t>
  </si>
  <si>
    <t>O39O</t>
  </si>
  <si>
    <t>P99Z</t>
  </si>
  <si>
    <t>Läkare tel gravid/förlossning O</t>
  </si>
  <si>
    <t>Q99O</t>
  </si>
  <si>
    <t>Läkarbesök sjd hos nyfödda O</t>
  </si>
  <si>
    <t>R22O</t>
  </si>
  <si>
    <t>R23O</t>
  </si>
  <si>
    <t>R28O</t>
  </si>
  <si>
    <t>R79O</t>
  </si>
  <si>
    <t>Y84O</t>
  </si>
  <si>
    <t>Skötarebesök O</t>
  </si>
  <si>
    <t>Y85O</t>
  </si>
  <si>
    <t>Undersköterskebesök O</t>
  </si>
  <si>
    <t>Y90O</t>
  </si>
  <si>
    <t>Övriga besök O</t>
  </si>
  <si>
    <t>Y99Y</t>
  </si>
  <si>
    <t>Läkarbesök grupp/gruppteam O</t>
  </si>
  <si>
    <t>Z50O</t>
  </si>
  <si>
    <t>Z60O</t>
  </si>
  <si>
    <t>Z70O</t>
  </si>
  <si>
    <t>Ej gruppbar pga saknad inform</t>
  </si>
  <si>
    <t>Z71O</t>
  </si>
  <si>
    <t>Huvuddiagnos ogiltig O</t>
  </si>
  <si>
    <t>Z72O</t>
  </si>
  <si>
    <t>Mismatch huvuddiagnos/kön O</t>
  </si>
  <si>
    <t>Z73O</t>
  </si>
  <si>
    <t>Patientens kön fattas O</t>
  </si>
  <si>
    <t>Z74O</t>
  </si>
  <si>
    <t>Omöjlig/ospecificerad åtgärd O</t>
  </si>
  <si>
    <t>Z75O</t>
  </si>
  <si>
    <t>Pat för ung för diagnosen O</t>
  </si>
  <si>
    <t>Z76O</t>
  </si>
  <si>
    <t>Pat för gammal för diagnosen O</t>
  </si>
  <si>
    <t>Z77O</t>
  </si>
  <si>
    <t>Felaktig ålder (&gt; 125 år) O</t>
  </si>
  <si>
    <t>Z78O</t>
  </si>
  <si>
    <t>Fel komb diagnos-åtgärd O</t>
  </si>
  <si>
    <t>Z79O</t>
  </si>
  <si>
    <t>Fel diagnoskomb O</t>
  </si>
  <si>
    <t>Z80O</t>
  </si>
  <si>
    <t>Besökstyp/yrkeskategori saknas O</t>
  </si>
  <si>
    <t>A03A</t>
  </si>
  <si>
    <t>Intrakraniell kir för tumör M</t>
  </si>
  <si>
    <t>A03E</t>
  </si>
  <si>
    <t>Intrakraniell kir för tumör U</t>
  </si>
  <si>
    <t>A04N</t>
  </si>
  <si>
    <t>A05N</t>
  </si>
  <si>
    <t>A08A</t>
  </si>
  <si>
    <t>Annan intrakraniell kärlkir M</t>
  </si>
  <si>
    <t>A08E</t>
  </si>
  <si>
    <t>Annan intrakraniell kärlkir U</t>
  </si>
  <si>
    <t>A09A</t>
  </si>
  <si>
    <t>Intrakraniell shuntkirurgi M</t>
  </si>
  <si>
    <t>A09E</t>
  </si>
  <si>
    <t>Intrakraniell shuntkirurgi U</t>
  </si>
  <si>
    <t>A10A</t>
  </si>
  <si>
    <t>Annan kraniotomi med trauma M</t>
  </si>
  <si>
    <t>A10C</t>
  </si>
  <si>
    <t>Annan kraniotomi med trauma K</t>
  </si>
  <si>
    <t>A10E</t>
  </si>
  <si>
    <t>Annan kraniotomi med trauma U</t>
  </si>
  <si>
    <t>A11A</t>
  </si>
  <si>
    <t>Annan kraniotomi utan trauma M</t>
  </si>
  <si>
    <t>A28C</t>
  </si>
  <si>
    <t>Op extrakraniella kärl K</t>
  </si>
  <si>
    <t>A28E</t>
  </si>
  <si>
    <t>Op extrakraniella kärl U</t>
  </si>
  <si>
    <t>A29N</t>
  </si>
  <si>
    <t>A35A</t>
  </si>
  <si>
    <t>A35C</t>
  </si>
  <si>
    <t>A35E</t>
  </si>
  <si>
    <t>A39N</t>
  </si>
  <si>
    <t>A40A</t>
  </si>
  <si>
    <t>Sjd &amp; skador ryggmärg M</t>
  </si>
  <si>
    <t>A40C</t>
  </si>
  <si>
    <t>Sjd &amp; skador ryggmärg K</t>
  </si>
  <si>
    <t>A40E</t>
  </si>
  <si>
    <t>Sjd &amp; skador ryggmärg U</t>
  </si>
  <si>
    <t>A43A</t>
  </si>
  <si>
    <t>Tumörer i nervsyst M</t>
  </si>
  <si>
    <t>A43C</t>
  </si>
  <si>
    <t>A43E</t>
  </si>
  <si>
    <t>A44A</t>
  </si>
  <si>
    <t>Degenerativ sjd nervsyst M</t>
  </si>
  <si>
    <t>A44E</t>
  </si>
  <si>
    <t>Degenerativ sjd nervsyst U</t>
  </si>
  <si>
    <t>A45C</t>
  </si>
  <si>
    <t>MS &amp; cerebellär ataxi K</t>
  </si>
  <si>
    <t>A45E</t>
  </si>
  <si>
    <t>MS &amp; cerebellär ataxi U</t>
  </si>
  <si>
    <t>A46A</t>
  </si>
  <si>
    <t>A46C</t>
  </si>
  <si>
    <t>A46E</t>
  </si>
  <si>
    <t>A47N</t>
  </si>
  <si>
    <t>A50N</t>
  </si>
  <si>
    <t>Ospec kärlsjd hjärna</t>
  </si>
  <si>
    <t>A51A</t>
  </si>
  <si>
    <t>A51C</t>
  </si>
  <si>
    <t>A51E</t>
  </si>
  <si>
    <t>A52A</t>
  </si>
  <si>
    <t>Inf nervsyst ej virusmeningit M</t>
  </si>
  <si>
    <t>A52E</t>
  </si>
  <si>
    <t>Inf nervsyst ej virusmeningit U</t>
  </si>
  <si>
    <t>A53C</t>
  </si>
  <si>
    <t>Virusmeningit K</t>
  </si>
  <si>
    <t>A53E</t>
  </si>
  <si>
    <t>Virusmeningit U</t>
  </si>
  <si>
    <t>A55C</t>
  </si>
  <si>
    <t>Nontraum stupor &amp; koma K</t>
  </si>
  <si>
    <t>A55E</t>
  </si>
  <si>
    <t>Nontraum stupor &amp; koma U</t>
  </si>
  <si>
    <t>A56A</t>
  </si>
  <si>
    <t>Kramper &amp; huvudvärk  M</t>
  </si>
  <si>
    <t>A56C</t>
  </si>
  <si>
    <t>Kramper &amp; huvudvärk  K</t>
  </si>
  <si>
    <t>A56E</t>
  </si>
  <si>
    <t>Kramper &amp; huvudvärk  U</t>
  </si>
  <si>
    <t>A60A</t>
  </si>
  <si>
    <t>Allv traum hjärnskada M</t>
  </si>
  <si>
    <t>A60E</t>
  </si>
  <si>
    <t>Allv traum hjärnskada U</t>
  </si>
  <si>
    <t>A61C</t>
  </si>
  <si>
    <t>Traum hjärnskada K</t>
  </si>
  <si>
    <t>A61E</t>
  </si>
  <si>
    <t>Traum hjärnskada U</t>
  </si>
  <si>
    <t>A62C</t>
  </si>
  <si>
    <t>Hjärnskakning K</t>
  </si>
  <si>
    <t>A62E</t>
  </si>
  <si>
    <t>Hjärnskakning U</t>
  </si>
  <si>
    <t>A69A</t>
  </si>
  <si>
    <t>Andra sjd i nervsyst M</t>
  </si>
  <si>
    <t>A69C</t>
  </si>
  <si>
    <t>A69E</t>
  </si>
  <si>
    <t>B01N</t>
  </si>
  <si>
    <t>B09C</t>
  </si>
  <si>
    <t>Op orbita K</t>
  </si>
  <si>
    <t>B09E</t>
  </si>
  <si>
    <t>Op orbita U</t>
  </si>
  <si>
    <t>B12N</t>
  </si>
  <si>
    <t>B15C</t>
  </si>
  <si>
    <t>B15E</t>
  </si>
  <si>
    <t>B20C</t>
  </si>
  <si>
    <t>B20E</t>
  </si>
  <si>
    <t>B29N</t>
  </si>
  <si>
    <t>B30N</t>
  </si>
  <si>
    <t>B31N</t>
  </si>
  <si>
    <t>B35N</t>
  </si>
  <si>
    <t>B39C</t>
  </si>
  <si>
    <t>Andra ögonsjd K</t>
  </si>
  <si>
    <t>B39E</t>
  </si>
  <si>
    <t>Andra ögonsjd U</t>
  </si>
  <si>
    <t>C01C</t>
  </si>
  <si>
    <t>C01E</t>
  </si>
  <si>
    <t>C02N</t>
  </si>
  <si>
    <t>C05N</t>
  </si>
  <si>
    <t>C06N</t>
  </si>
  <si>
    <t>Avlägsnande av parotiskörtel</t>
  </si>
  <si>
    <t>C07N</t>
  </si>
  <si>
    <t>C09N</t>
  </si>
  <si>
    <t>C10N</t>
  </si>
  <si>
    <t>C13N</t>
  </si>
  <si>
    <t>C15N</t>
  </si>
  <si>
    <t>C17N</t>
  </si>
  <si>
    <t>C18N</t>
  </si>
  <si>
    <t>C29N</t>
  </si>
  <si>
    <t>C30A</t>
  </si>
  <si>
    <t>Mal/oklar tum öra näs mun hals M</t>
  </si>
  <si>
    <t>C30C</t>
  </si>
  <si>
    <t>Mal/oklar tum öra näs mun hals K</t>
  </si>
  <si>
    <t>C30E</t>
  </si>
  <si>
    <t>Mal/oklar tum öra näs mun hals U</t>
  </si>
  <si>
    <t>C31C</t>
  </si>
  <si>
    <t>Balansproblem, yrsel K</t>
  </si>
  <si>
    <t>C31E</t>
  </si>
  <si>
    <t>Balansproblem, yrsel U</t>
  </si>
  <si>
    <t>C32N</t>
  </si>
  <si>
    <t>C33N</t>
  </si>
  <si>
    <t>C35C</t>
  </si>
  <si>
    <t>ÖLI &amp; otitis media K</t>
  </si>
  <si>
    <t>C35E</t>
  </si>
  <si>
    <t>ÖLI &amp; otitis media U</t>
  </si>
  <si>
    <t>C36N</t>
  </si>
  <si>
    <t>C37C</t>
  </si>
  <si>
    <t>C37E</t>
  </si>
  <si>
    <t>C40C</t>
  </si>
  <si>
    <t>C40E</t>
  </si>
  <si>
    <t>C48C</t>
  </si>
  <si>
    <t>Andra sjd öra näs mun hals &gt;17 K</t>
  </si>
  <si>
    <t>C48E</t>
  </si>
  <si>
    <t>Andra sjd öra näs mun hals &gt;17 U</t>
  </si>
  <si>
    <t>C49N</t>
  </si>
  <si>
    <t>C50N</t>
  </si>
  <si>
    <t>Op munhåla</t>
  </si>
  <si>
    <t>C55A</t>
  </si>
  <si>
    <t>Oral sjd ej tandkir M</t>
  </si>
  <si>
    <t>C55C</t>
  </si>
  <si>
    <t>Oral sjd ej tandkir K</t>
  </si>
  <si>
    <t>C55E</t>
  </si>
  <si>
    <t>Oral sjd ej tandkir U</t>
  </si>
  <si>
    <t>C56N</t>
  </si>
  <si>
    <t>D01N</t>
  </si>
  <si>
    <t>D10A</t>
  </si>
  <si>
    <t>Större toraxoperationer M</t>
  </si>
  <si>
    <t>D10E</t>
  </si>
  <si>
    <t>Större toraxoperationer U</t>
  </si>
  <si>
    <t>D19A</t>
  </si>
  <si>
    <t>D19C</t>
  </si>
  <si>
    <t>D19E</t>
  </si>
  <si>
    <t>D20N</t>
  </si>
  <si>
    <t>Respiratorbeh för andningsorg</t>
  </si>
  <si>
    <t>D21N</t>
  </si>
  <si>
    <t>D30A</t>
  </si>
  <si>
    <t>Lungemboli M</t>
  </si>
  <si>
    <t>D30C</t>
  </si>
  <si>
    <t>Lungemboli K</t>
  </si>
  <si>
    <t>D30E</t>
  </si>
  <si>
    <t>Lungemboli U</t>
  </si>
  <si>
    <t>D31A</t>
  </si>
  <si>
    <t>D31C</t>
  </si>
  <si>
    <t>D31E</t>
  </si>
  <si>
    <t>D32C</t>
  </si>
  <si>
    <t>Inf &amp; inflam andningsorg &lt;18 K</t>
  </si>
  <si>
    <t>D32E</t>
  </si>
  <si>
    <t>Inf &amp; inflam andningsorg &lt;18 U</t>
  </si>
  <si>
    <t>D35A</t>
  </si>
  <si>
    <t>D35C</t>
  </si>
  <si>
    <t>D35E</t>
  </si>
  <si>
    <t>D40A</t>
  </si>
  <si>
    <t>Allvarliga toraxskador M</t>
  </si>
  <si>
    <t>D40C</t>
  </si>
  <si>
    <t>D40E</t>
  </si>
  <si>
    <t>D41A</t>
  </si>
  <si>
    <t>Pleurautgjutning M</t>
  </si>
  <si>
    <t>D41C</t>
  </si>
  <si>
    <t>D41E</t>
  </si>
  <si>
    <t>D42A</t>
  </si>
  <si>
    <t>Pneumotorax M</t>
  </si>
  <si>
    <t>D42C</t>
  </si>
  <si>
    <t>D42E</t>
  </si>
  <si>
    <t>D45A</t>
  </si>
  <si>
    <t>D45C</t>
  </si>
  <si>
    <t>D45E</t>
  </si>
  <si>
    <t>D46A</t>
  </si>
  <si>
    <t>Kron obstrukt lungsjd M</t>
  </si>
  <si>
    <t>D46C</t>
  </si>
  <si>
    <t>Kron obstrukt lungsjd K</t>
  </si>
  <si>
    <t>D46E</t>
  </si>
  <si>
    <t>Kron obstrukt lungsjd U</t>
  </si>
  <si>
    <t>D47A</t>
  </si>
  <si>
    <t>Lunginflammation M</t>
  </si>
  <si>
    <t>D47C</t>
  </si>
  <si>
    <t>Lunginflammation K</t>
  </si>
  <si>
    <t>D47E</t>
  </si>
  <si>
    <t>Lunginflammation U</t>
  </si>
  <si>
    <t>D48A</t>
  </si>
  <si>
    <t>Interstitiella lungsjd M</t>
  </si>
  <si>
    <t>D48E</t>
  </si>
  <si>
    <t>D49A</t>
  </si>
  <si>
    <t>Bronkit &amp; astma M</t>
  </si>
  <si>
    <t>D49C</t>
  </si>
  <si>
    <t>Bronkit &amp; astma K</t>
  </si>
  <si>
    <t>D49E</t>
  </si>
  <si>
    <t>Bronkit &amp; astma U</t>
  </si>
  <si>
    <t>D50A</t>
  </si>
  <si>
    <t>Fynd/symptom andningsorg M</t>
  </si>
  <si>
    <t>D50C</t>
  </si>
  <si>
    <t>D50E</t>
  </si>
  <si>
    <t>D69A</t>
  </si>
  <si>
    <t>Andra sjd andningsorg M</t>
  </si>
  <si>
    <t>D69C</t>
  </si>
  <si>
    <t>D69E</t>
  </si>
  <si>
    <t>E01N</t>
  </si>
  <si>
    <t>E02N</t>
  </si>
  <si>
    <t>E03N</t>
  </si>
  <si>
    <t>E04A</t>
  </si>
  <si>
    <t>E04C</t>
  </si>
  <si>
    <t>E04E</t>
  </si>
  <si>
    <t>E06N</t>
  </si>
  <si>
    <t>E07A</t>
  </si>
  <si>
    <t>Koronar bypass M</t>
  </si>
  <si>
    <t>E07E</t>
  </si>
  <si>
    <t>E10A</t>
  </si>
  <si>
    <t>Större kardiovask op M</t>
  </si>
  <si>
    <t>E10E</t>
  </si>
  <si>
    <t>E15A</t>
  </si>
  <si>
    <t>Andra kardiotorakala op M</t>
  </si>
  <si>
    <t>E15C</t>
  </si>
  <si>
    <t>Andra kardiotorakala op K</t>
  </si>
  <si>
    <t>E15E</t>
  </si>
  <si>
    <t>Andra kardiotorakala op U</t>
  </si>
  <si>
    <t>E16N</t>
  </si>
  <si>
    <t>E17N</t>
  </si>
  <si>
    <t>E18C</t>
  </si>
  <si>
    <t>E18E</t>
  </si>
  <si>
    <t>E19N</t>
  </si>
  <si>
    <t>PCI ej infarkt</t>
  </si>
  <si>
    <t>E20A</t>
  </si>
  <si>
    <t>Amputation cirksjd ej arm/tå M</t>
  </si>
  <si>
    <t>E20C</t>
  </si>
  <si>
    <t>Amputation cirksjd ej arm/tå K</t>
  </si>
  <si>
    <t>E20E</t>
  </si>
  <si>
    <t>Amputation cirksjd ej arm/tå U</t>
  </si>
  <si>
    <t>E21C</t>
  </si>
  <si>
    <t>Amputation cirksjd arm/tå K</t>
  </si>
  <si>
    <t>E21E</t>
  </si>
  <si>
    <t>Amputation cirksjd arm/tå U</t>
  </si>
  <si>
    <t>E25N</t>
  </si>
  <si>
    <t>Insättning/byte av defibrill</t>
  </si>
  <si>
    <t>E26A</t>
  </si>
  <si>
    <t>E26C</t>
  </si>
  <si>
    <t>E26E</t>
  </si>
  <si>
    <t>E27A</t>
  </si>
  <si>
    <t>Uttag av pacemaker/defibrill M</t>
  </si>
  <si>
    <t>E27E</t>
  </si>
  <si>
    <t>Uttag av pacemaker/defibrill U</t>
  </si>
  <si>
    <t>E30N</t>
  </si>
  <si>
    <t>E35C</t>
  </si>
  <si>
    <t>E35E</t>
  </si>
  <si>
    <t>E39C</t>
  </si>
  <si>
    <t>Andra op vid cirkulationssjd K</t>
  </si>
  <si>
    <t>E39E</t>
  </si>
  <si>
    <t>Andra op vid cirkulationssjd U</t>
  </si>
  <si>
    <t>E40A</t>
  </si>
  <si>
    <t>Hjärtinf m kard kompl M</t>
  </si>
  <si>
    <t>E40C</t>
  </si>
  <si>
    <t>Hjärtinf m kard kompl K</t>
  </si>
  <si>
    <t>E40E</t>
  </si>
  <si>
    <t>Hjärtinf m kard kompl U</t>
  </si>
  <si>
    <t>E41A</t>
  </si>
  <si>
    <t>Hjärtinf u kard kompl M</t>
  </si>
  <si>
    <t>E41C</t>
  </si>
  <si>
    <t>Hjärtinf u kard kompl K</t>
  </si>
  <si>
    <t>E41E</t>
  </si>
  <si>
    <t>Hjärtinf u kard kompl U</t>
  </si>
  <si>
    <t>E42N</t>
  </si>
  <si>
    <t>E43A</t>
  </si>
  <si>
    <t>E43C</t>
  </si>
  <si>
    <t>E43E</t>
  </si>
  <si>
    <t>E44A</t>
  </si>
  <si>
    <t>E44C</t>
  </si>
  <si>
    <t>E44E</t>
  </si>
  <si>
    <t>E46A</t>
  </si>
  <si>
    <t>Akut &amp; subakut endokardit M</t>
  </si>
  <si>
    <t>E46C</t>
  </si>
  <si>
    <t>Akut &amp; subakut endokardit K</t>
  </si>
  <si>
    <t>E46E</t>
  </si>
  <si>
    <t>Akut &amp; subakut endokardit U</t>
  </si>
  <si>
    <t>E47A</t>
  </si>
  <si>
    <t>Hjärtsvikt &amp; chock M</t>
  </si>
  <si>
    <t>E47C</t>
  </si>
  <si>
    <t>Hjärtsvikt &amp; chock K</t>
  </si>
  <si>
    <t>E47E</t>
  </si>
  <si>
    <t>Hjärtsvikt &amp; chock U</t>
  </si>
  <si>
    <t>E48A</t>
  </si>
  <si>
    <t>E48E</t>
  </si>
  <si>
    <t>E50C</t>
  </si>
  <si>
    <t>Tromboflebit djup ven K</t>
  </si>
  <si>
    <t>E50E</t>
  </si>
  <si>
    <t>Tromboflebit djup ven U</t>
  </si>
  <si>
    <t>E51A</t>
  </si>
  <si>
    <t>Sjd perifera kärl M</t>
  </si>
  <si>
    <t>E51C</t>
  </si>
  <si>
    <t>E51E</t>
  </si>
  <si>
    <t>E52A</t>
  </si>
  <si>
    <t>Aterosklerotisk hjärtsjd M</t>
  </si>
  <si>
    <t>E52C</t>
  </si>
  <si>
    <t>E52E</t>
  </si>
  <si>
    <t>E53A</t>
  </si>
  <si>
    <t>Hypertoni M</t>
  </si>
  <si>
    <t>E53C</t>
  </si>
  <si>
    <t>Hypertoni K</t>
  </si>
  <si>
    <t>E53E</t>
  </si>
  <si>
    <t>Hypertoni U</t>
  </si>
  <si>
    <t>E60A</t>
  </si>
  <si>
    <t>E60C</t>
  </si>
  <si>
    <t>E60E</t>
  </si>
  <si>
    <t>E61C</t>
  </si>
  <si>
    <t>E61E</t>
  </si>
  <si>
    <t>E65C</t>
  </si>
  <si>
    <t>E65E</t>
  </si>
  <si>
    <t>E66C</t>
  </si>
  <si>
    <t>Angina pectoris K</t>
  </si>
  <si>
    <t>E66E</t>
  </si>
  <si>
    <t>Angina pectoris U</t>
  </si>
  <si>
    <t>E67A</t>
  </si>
  <si>
    <t>Synkope &amp; kollaps M</t>
  </si>
  <si>
    <t>E67C</t>
  </si>
  <si>
    <t>E67E</t>
  </si>
  <si>
    <t>E68N</t>
  </si>
  <si>
    <t>E69A</t>
  </si>
  <si>
    <t>Andra cirkulationssjd M</t>
  </si>
  <si>
    <t>E69C</t>
  </si>
  <si>
    <t>E69E</t>
  </si>
  <si>
    <t>F01A</t>
  </si>
  <si>
    <t>Rektal resektion/exstirp M</t>
  </si>
  <si>
    <t>F01C</t>
  </si>
  <si>
    <t>F01E</t>
  </si>
  <si>
    <t>F05A</t>
  </si>
  <si>
    <t>Större tarmoperation M</t>
  </si>
  <si>
    <t>F05C</t>
  </si>
  <si>
    <t>F05E</t>
  </si>
  <si>
    <t>F07A</t>
  </si>
  <si>
    <t>Adherenslösn &amp; delning brid M</t>
  </si>
  <si>
    <t>F07C</t>
  </si>
  <si>
    <t>F07E</t>
  </si>
  <si>
    <t>F09A</t>
  </si>
  <si>
    <t>Mindre tarmoperation M</t>
  </si>
  <si>
    <t>F09C</t>
  </si>
  <si>
    <t>F09E</t>
  </si>
  <si>
    <t>F11A</t>
  </si>
  <si>
    <t>Stor op mage matstr duod M</t>
  </si>
  <si>
    <t>F11E</t>
  </si>
  <si>
    <t>Stor op mage matstr duod U</t>
  </si>
  <si>
    <t>F12C</t>
  </si>
  <si>
    <t>Andra op mag matstr duod  K</t>
  </si>
  <si>
    <t>F12E</t>
  </si>
  <si>
    <t>Andra op mag matstr duod  U</t>
  </si>
  <si>
    <t>F15A</t>
  </si>
  <si>
    <t>Op analregion &amp; stomirev M</t>
  </si>
  <si>
    <t>F15C</t>
  </si>
  <si>
    <t>F15E</t>
  </si>
  <si>
    <t>F20C</t>
  </si>
  <si>
    <t>F20E</t>
  </si>
  <si>
    <t>F23C</t>
  </si>
  <si>
    <t>F23E</t>
  </si>
  <si>
    <t>F26C</t>
  </si>
  <si>
    <t>Bråckoperation &lt;18 K</t>
  </si>
  <si>
    <t>F26E</t>
  </si>
  <si>
    <t>Bråckoperation &lt;18 U</t>
  </si>
  <si>
    <t>F30C</t>
  </si>
  <si>
    <t>F30E</t>
  </si>
  <si>
    <t>F35A</t>
  </si>
  <si>
    <t>F35C</t>
  </si>
  <si>
    <t>F35E</t>
  </si>
  <si>
    <t>F39A</t>
  </si>
  <si>
    <t>F39C</t>
  </si>
  <si>
    <t>F39E</t>
  </si>
  <si>
    <t>F40A</t>
  </si>
  <si>
    <t>Magsår och GI-blödning M</t>
  </si>
  <si>
    <t>F40C</t>
  </si>
  <si>
    <t>Magsår och GI-blödning K</t>
  </si>
  <si>
    <t>F40E</t>
  </si>
  <si>
    <t>Magsår och GI-blödning U</t>
  </si>
  <si>
    <t>F43A</t>
  </si>
  <si>
    <t>Inflammatorisk tarmsjd M</t>
  </si>
  <si>
    <t>F43C</t>
  </si>
  <si>
    <t>Inflammatorisk tarmsjd K</t>
  </si>
  <si>
    <t>F43E</t>
  </si>
  <si>
    <t>Inflammatorisk tarmsjd U</t>
  </si>
  <si>
    <t>F45C</t>
  </si>
  <si>
    <t>F45E</t>
  </si>
  <si>
    <t>F47A</t>
  </si>
  <si>
    <t>F47C</t>
  </si>
  <si>
    <t>F47E</t>
  </si>
  <si>
    <t>F49C</t>
  </si>
  <si>
    <t>F49E</t>
  </si>
  <si>
    <t>F59A</t>
  </si>
  <si>
    <t>Andra sjd matsmältorg M</t>
  </si>
  <si>
    <t>F59C</t>
  </si>
  <si>
    <t>Andra sjd matsmältorg K</t>
  </si>
  <si>
    <t>F59E</t>
  </si>
  <si>
    <t>Andra sjd matsmältorg U</t>
  </si>
  <si>
    <t>G02N</t>
  </si>
  <si>
    <t>G05A</t>
  </si>
  <si>
    <t>Pankreas-, lever- &amp; shuntop M</t>
  </si>
  <si>
    <t>G05C</t>
  </si>
  <si>
    <t>G05E</t>
  </si>
  <si>
    <t>G06A</t>
  </si>
  <si>
    <t>G06C</t>
  </si>
  <si>
    <t>G06E</t>
  </si>
  <si>
    <t>G10C</t>
  </si>
  <si>
    <t>G10E</t>
  </si>
  <si>
    <t>G11A</t>
  </si>
  <si>
    <t>Kolecystektomi öppen M</t>
  </si>
  <si>
    <t>G11C</t>
  </si>
  <si>
    <t>G11E</t>
  </si>
  <si>
    <t>G12A</t>
  </si>
  <si>
    <t>Laparoskopisk kolecystektomi M</t>
  </si>
  <si>
    <t>G12C</t>
  </si>
  <si>
    <t>G12E</t>
  </si>
  <si>
    <t>G20A</t>
  </si>
  <si>
    <t>Diagn op lever/gallväg malign M</t>
  </si>
  <si>
    <t>G20E</t>
  </si>
  <si>
    <t>Diagn op lever/gallväg malign U</t>
  </si>
  <si>
    <t>G21A</t>
  </si>
  <si>
    <t>Diagn op lever/gallväg benign M</t>
  </si>
  <si>
    <t>G21C</t>
  </si>
  <si>
    <t>Diagn op lever/gallväg benign K</t>
  </si>
  <si>
    <t>G21E</t>
  </si>
  <si>
    <t>Diagn op lever/gallväg benign U</t>
  </si>
  <si>
    <t>G29C</t>
  </si>
  <si>
    <t>G29E</t>
  </si>
  <si>
    <t>G30A</t>
  </si>
  <si>
    <t>Cirros &amp; alkoholhepatit M</t>
  </si>
  <si>
    <t>G30C</t>
  </si>
  <si>
    <t>Cirros &amp; alkoholhepatit K</t>
  </si>
  <si>
    <t>G30E</t>
  </si>
  <si>
    <t>Cirros &amp; alkoholhepatit U</t>
  </si>
  <si>
    <t>G33A</t>
  </si>
  <si>
    <t>G33C</t>
  </si>
  <si>
    <t>G33E</t>
  </si>
  <si>
    <t>G35A</t>
  </si>
  <si>
    <t>Sjd i pankreas ej malign M</t>
  </si>
  <si>
    <t>G35C</t>
  </si>
  <si>
    <t>Sjd i pankreas ej malign K</t>
  </si>
  <si>
    <t>G35E</t>
  </si>
  <si>
    <t>Sjd i pankreas ej malign U</t>
  </si>
  <si>
    <t>G38A</t>
  </si>
  <si>
    <t>G38C</t>
  </si>
  <si>
    <t>G38E</t>
  </si>
  <si>
    <t>G40A</t>
  </si>
  <si>
    <t>Gallvägssjukdom M</t>
  </si>
  <si>
    <t>G40C</t>
  </si>
  <si>
    <t>G40E</t>
  </si>
  <si>
    <t>H00N</t>
  </si>
  <si>
    <t>H01N</t>
  </si>
  <si>
    <t>H02C</t>
  </si>
  <si>
    <t>Prim ledprot höft K</t>
  </si>
  <si>
    <t>H02E</t>
  </si>
  <si>
    <t>Prim ledprot höft U</t>
  </si>
  <si>
    <t>H03N</t>
  </si>
  <si>
    <t>H04N</t>
  </si>
  <si>
    <t>Prim ledprot knä/fot</t>
  </si>
  <si>
    <t>H08C</t>
  </si>
  <si>
    <t>Op höft/lår ej stor led &lt;18 K</t>
  </si>
  <si>
    <t>H08E</t>
  </si>
  <si>
    <t>Op höft/lår ej stor led &lt;18 U</t>
  </si>
  <si>
    <t>H09N</t>
  </si>
  <si>
    <t>H13A</t>
  </si>
  <si>
    <t>Knäop ej diagn artroskopi M</t>
  </si>
  <si>
    <t>H13C</t>
  </si>
  <si>
    <t>H13E</t>
  </si>
  <si>
    <t>H14N</t>
  </si>
  <si>
    <t>H16C</t>
  </si>
  <si>
    <t>Extr int fixmtrl höft/lår K</t>
  </si>
  <si>
    <t>H16E</t>
  </si>
  <si>
    <t>Extr int fixmtrl höft/lår U</t>
  </si>
  <si>
    <t>H20C</t>
  </si>
  <si>
    <t>Spinal korrekt el komb fusion K</t>
  </si>
  <si>
    <t>H20E</t>
  </si>
  <si>
    <t>Spinal korrekt el komb fusion U</t>
  </si>
  <si>
    <t>H21C</t>
  </si>
  <si>
    <t>H21E</t>
  </si>
  <si>
    <t>H24C</t>
  </si>
  <si>
    <t>H24E</t>
  </si>
  <si>
    <t>H26A</t>
  </si>
  <si>
    <t>Stor reimpl/ledprotesop på arm M</t>
  </si>
  <si>
    <t>H26E</t>
  </si>
  <si>
    <t>Stor reimpl/ledprotesop på arm U</t>
  </si>
  <si>
    <t>H27N</t>
  </si>
  <si>
    <t>Stor op skuldra/arm &amp; op arm</t>
  </si>
  <si>
    <t>H28N</t>
  </si>
  <si>
    <t>H29N</t>
  </si>
  <si>
    <t>H30N</t>
  </si>
  <si>
    <t>Hand-handledsop ej stor led</t>
  </si>
  <si>
    <t>H36A</t>
  </si>
  <si>
    <t>Op fotled underben öarm &gt;17 M</t>
  </si>
  <si>
    <t>H36C</t>
  </si>
  <si>
    <t>H36E</t>
  </si>
  <si>
    <t>H37C</t>
  </si>
  <si>
    <t>Op fotled underben öarm &lt;18 K</t>
  </si>
  <si>
    <t>H37E</t>
  </si>
  <si>
    <t>Op fotled underben öarm &lt;18 U</t>
  </si>
  <si>
    <t>H41N</t>
  </si>
  <si>
    <t>H42C</t>
  </si>
  <si>
    <t>Biopsi från musk/ben/bindväv K</t>
  </si>
  <si>
    <t>H42E</t>
  </si>
  <si>
    <t>Biopsi från musk/ben/bindväv U</t>
  </si>
  <si>
    <t>H43A</t>
  </si>
  <si>
    <t>Rev/htrpl musk-skelsjd ej hand M</t>
  </si>
  <si>
    <t>H43C</t>
  </si>
  <si>
    <t>Rev/htrpl musk-skelsjd ej hand K</t>
  </si>
  <si>
    <t>H43E</t>
  </si>
  <si>
    <t>Rev/htrpl musk-skelsjd ej hand U</t>
  </si>
  <si>
    <t>H44C</t>
  </si>
  <si>
    <t>H44E</t>
  </si>
  <si>
    <t>H45C</t>
  </si>
  <si>
    <t>Diagnostisk artroskopi K</t>
  </si>
  <si>
    <t>H45E</t>
  </si>
  <si>
    <t>Diagnostisk artroskopi U</t>
  </si>
  <si>
    <t>H49C</t>
  </si>
  <si>
    <t>H49E</t>
  </si>
  <si>
    <t>H50N</t>
  </si>
  <si>
    <t>H51A</t>
  </si>
  <si>
    <t>H51C</t>
  </si>
  <si>
    <t>H51E</t>
  </si>
  <si>
    <t>H52C</t>
  </si>
  <si>
    <t>H52E</t>
  </si>
  <si>
    <t>H53A</t>
  </si>
  <si>
    <t>Osteomyelit M</t>
  </si>
  <si>
    <t>H53C</t>
  </si>
  <si>
    <t>Osteomyelit K</t>
  </si>
  <si>
    <t>H53E</t>
  </si>
  <si>
    <t>Osteomyelit U</t>
  </si>
  <si>
    <t>H54A</t>
  </si>
  <si>
    <t>H54C</t>
  </si>
  <si>
    <t>H54E</t>
  </si>
  <si>
    <t>H55C</t>
  </si>
  <si>
    <t>H55E</t>
  </si>
  <si>
    <t>H56A</t>
  </si>
  <si>
    <t>H56C</t>
  </si>
  <si>
    <t>H56E</t>
  </si>
  <si>
    <t>H57A</t>
  </si>
  <si>
    <t>H57C</t>
  </si>
  <si>
    <t>H57E</t>
  </si>
  <si>
    <t>H58C</t>
  </si>
  <si>
    <t>Andra artriter K</t>
  </si>
  <si>
    <t>H58E</t>
  </si>
  <si>
    <t>Andra artriter U</t>
  </si>
  <si>
    <t>H59C</t>
  </si>
  <si>
    <t>H59E</t>
  </si>
  <si>
    <t>H60A</t>
  </si>
  <si>
    <t>Medicinska ryggsjukdomar M</t>
  </si>
  <si>
    <t>H60C</t>
  </si>
  <si>
    <t>Medicinska ryggsjukdomar K</t>
  </si>
  <si>
    <t>H60E</t>
  </si>
  <si>
    <t>Medicinska ryggsjukdomar U</t>
  </si>
  <si>
    <t>H61C</t>
  </si>
  <si>
    <t>H61E</t>
  </si>
  <si>
    <t>H62N</t>
  </si>
  <si>
    <t>H63C</t>
  </si>
  <si>
    <t>Bursit tendinit &amp; myosit K</t>
  </si>
  <si>
    <t>H63E</t>
  </si>
  <si>
    <t>Bursit tendinit &amp; myosit U</t>
  </si>
  <si>
    <t>H64C</t>
  </si>
  <si>
    <t>H64E</t>
  </si>
  <si>
    <t>H65C</t>
  </si>
  <si>
    <t>Fr/stu/lux uarm/hand/fot K</t>
  </si>
  <si>
    <t>H65E</t>
  </si>
  <si>
    <t>Fr/stu/lux uarm/hand/fot U</t>
  </si>
  <si>
    <t>H66C</t>
  </si>
  <si>
    <t>H66E</t>
  </si>
  <si>
    <t>H67C</t>
  </si>
  <si>
    <t>H67E</t>
  </si>
  <si>
    <t>H69C</t>
  </si>
  <si>
    <t>Andra sjd musk/ben/bindväv K</t>
  </si>
  <si>
    <t>H69E</t>
  </si>
  <si>
    <t>Andra sjd musk/ben/bindväv U</t>
  </si>
  <si>
    <t>J01C</t>
  </si>
  <si>
    <t>J01E</t>
  </si>
  <si>
    <t>J03C</t>
  </si>
  <si>
    <t>J03E</t>
  </si>
  <si>
    <t>J10N</t>
  </si>
  <si>
    <t>J20C</t>
  </si>
  <si>
    <t>Plastikkir hud/underhud K</t>
  </si>
  <si>
    <t>J20E</t>
  </si>
  <si>
    <t>Plastikkir hud/underhud U</t>
  </si>
  <si>
    <t>J39A</t>
  </si>
  <si>
    <t>J39C</t>
  </si>
  <si>
    <t>J39E</t>
  </si>
  <si>
    <t>J40C</t>
  </si>
  <si>
    <t>Kroniska hudsår K</t>
  </si>
  <si>
    <t>J40E</t>
  </si>
  <si>
    <t>Kroniska hudsår U</t>
  </si>
  <si>
    <t>J45A</t>
  </si>
  <si>
    <t>J45C</t>
  </si>
  <si>
    <t>J45E</t>
  </si>
  <si>
    <t>J50A</t>
  </si>
  <si>
    <t>Cellulit M</t>
  </si>
  <si>
    <t>J50C</t>
  </si>
  <si>
    <t>Cellulit K</t>
  </si>
  <si>
    <t>J50E</t>
  </si>
  <si>
    <t>Cellulit U</t>
  </si>
  <si>
    <t>J55A</t>
  </si>
  <si>
    <t>J55C</t>
  </si>
  <si>
    <t>J55E</t>
  </si>
  <si>
    <t>J56N</t>
  </si>
  <si>
    <t>J60A</t>
  </si>
  <si>
    <t>Lätt hudsjd inkl skivep ca M</t>
  </si>
  <si>
    <t>J60C</t>
  </si>
  <si>
    <t>J60E</t>
  </si>
  <si>
    <t>K01N</t>
  </si>
  <si>
    <t>K02N</t>
  </si>
  <si>
    <t>Tot mastekt malign tumör</t>
  </si>
  <si>
    <t>K03C</t>
  </si>
  <si>
    <t>K03E</t>
  </si>
  <si>
    <t>K04N</t>
  </si>
  <si>
    <t>Subtot mastekt malign tumör</t>
  </si>
  <si>
    <t>K10N</t>
  </si>
  <si>
    <t>K11N</t>
  </si>
  <si>
    <t>K19N</t>
  </si>
  <si>
    <t>K20C</t>
  </si>
  <si>
    <t>K20E</t>
  </si>
  <si>
    <t>K30N</t>
  </si>
  <si>
    <t>L01C</t>
  </si>
  <si>
    <t>Benamput endokrin/metabol sjd K</t>
  </si>
  <si>
    <t>L01E</t>
  </si>
  <si>
    <t>Benamput endokrin/metabol sjd U</t>
  </si>
  <si>
    <t>L05N</t>
  </si>
  <si>
    <t>L08A</t>
  </si>
  <si>
    <t>Mag-tarmoperationer mot fetma M</t>
  </si>
  <si>
    <t>L08C</t>
  </si>
  <si>
    <t>Mag-tarmoperationer mot fetma K</t>
  </si>
  <si>
    <t>L08E</t>
  </si>
  <si>
    <t>Mag-tarmoperationer mot fetma U</t>
  </si>
  <si>
    <t>L10N</t>
  </si>
  <si>
    <t>L20C</t>
  </si>
  <si>
    <t>Bisköldkörteloperationer K</t>
  </si>
  <si>
    <t>L20E</t>
  </si>
  <si>
    <t>Bisköldkörteloperationer U</t>
  </si>
  <si>
    <t>L25C</t>
  </si>
  <si>
    <t>Sköldkörteloperationer K</t>
  </si>
  <si>
    <t>L25E</t>
  </si>
  <si>
    <t>Sköldkörteloperationer U</t>
  </si>
  <si>
    <t>L39C</t>
  </si>
  <si>
    <t>L39E</t>
  </si>
  <si>
    <t>L40A</t>
  </si>
  <si>
    <t>Diabetes &gt;35 M</t>
  </si>
  <si>
    <t>L40C</t>
  </si>
  <si>
    <t>Diabetes &gt;35 K</t>
  </si>
  <si>
    <t>L40E</t>
  </si>
  <si>
    <t>Diabetes &gt;35 U</t>
  </si>
  <si>
    <t>L45N</t>
  </si>
  <si>
    <t>L50A</t>
  </si>
  <si>
    <t>Nutritiv/metabol sjd M</t>
  </si>
  <si>
    <t>L50C</t>
  </si>
  <si>
    <t>Nutritiv/metabol sjd K</t>
  </si>
  <si>
    <t>L50E</t>
  </si>
  <si>
    <t>Nutritiv/metabol sjd U</t>
  </si>
  <si>
    <t>L55N</t>
  </si>
  <si>
    <t>L60A</t>
  </si>
  <si>
    <t>Endokrin sjukdom M</t>
  </si>
  <si>
    <t>L60C</t>
  </si>
  <si>
    <t>L60E</t>
  </si>
  <si>
    <t>M01C</t>
  </si>
  <si>
    <t>Njurtransplantation K</t>
  </si>
  <si>
    <t>M01E</t>
  </si>
  <si>
    <t>Njurtransplantation U</t>
  </si>
  <si>
    <t>M05A</t>
  </si>
  <si>
    <t>M05C</t>
  </si>
  <si>
    <t>M05E</t>
  </si>
  <si>
    <t>M06C</t>
  </si>
  <si>
    <t>M06E</t>
  </si>
  <si>
    <t>M10C</t>
  </si>
  <si>
    <t>M10E</t>
  </si>
  <si>
    <t>M15C</t>
  </si>
  <si>
    <t>M15E</t>
  </si>
  <si>
    <t>M20N</t>
  </si>
  <si>
    <t>Uretrala op</t>
  </si>
  <si>
    <t>M29A</t>
  </si>
  <si>
    <t>M29C</t>
  </si>
  <si>
    <t>M29E</t>
  </si>
  <si>
    <t>M31A</t>
  </si>
  <si>
    <t>Njursvikt M</t>
  </si>
  <si>
    <t>M31C</t>
  </si>
  <si>
    <t>Njursvikt K</t>
  </si>
  <si>
    <t>M31E</t>
  </si>
  <si>
    <t>Njursvikt U</t>
  </si>
  <si>
    <t>M32N</t>
  </si>
  <si>
    <t>M35A</t>
  </si>
  <si>
    <t>Njur- &amp; urinvägstumörer M</t>
  </si>
  <si>
    <t>M35C</t>
  </si>
  <si>
    <t>M35E</t>
  </si>
  <si>
    <t>M40A</t>
  </si>
  <si>
    <t>Njur- &amp; urinvägsinf M</t>
  </si>
  <si>
    <t>M40C</t>
  </si>
  <si>
    <t>Njur- &amp; urinvägsinf K</t>
  </si>
  <si>
    <t>M40E</t>
  </si>
  <si>
    <t>Njur- &amp; urinvägsinf U</t>
  </si>
  <si>
    <t>M45C</t>
  </si>
  <si>
    <t>M45E</t>
  </si>
  <si>
    <t>M50C</t>
  </si>
  <si>
    <t>Njur- &amp; urinvägssymtom K</t>
  </si>
  <si>
    <t>M50E</t>
  </si>
  <si>
    <t>Njur- &amp; urinvägssymtom U</t>
  </si>
  <si>
    <t>M55N</t>
  </si>
  <si>
    <t>M68A</t>
  </si>
  <si>
    <t>Andra njur-/urinvägssjd &gt;17 M</t>
  </si>
  <si>
    <t>M68C</t>
  </si>
  <si>
    <t>M68E</t>
  </si>
  <si>
    <t>M69N</t>
  </si>
  <si>
    <t>N01N</t>
  </si>
  <si>
    <t>N05N</t>
  </si>
  <si>
    <t>TUR-P</t>
  </si>
  <si>
    <t>N10C</t>
  </si>
  <si>
    <t>N10E</t>
  </si>
  <si>
    <t>N11C</t>
  </si>
  <si>
    <t>Testikelop benign sjd K</t>
  </si>
  <si>
    <t>N11E</t>
  </si>
  <si>
    <t>Testikelop benign sjd U</t>
  </si>
  <si>
    <t>N15N</t>
  </si>
  <si>
    <t>N20N</t>
  </si>
  <si>
    <t>Omskärelse</t>
  </si>
  <si>
    <t>N21N</t>
  </si>
  <si>
    <t>N30C</t>
  </si>
  <si>
    <t>N30E</t>
  </si>
  <si>
    <t>N31N</t>
  </si>
  <si>
    <t>N40C</t>
  </si>
  <si>
    <t>N40E</t>
  </si>
  <si>
    <t>N45N</t>
  </si>
  <si>
    <t>Benign prostatahypertrofi</t>
  </si>
  <si>
    <t>N50C</t>
  </si>
  <si>
    <t>N50E</t>
  </si>
  <si>
    <t>N59N</t>
  </si>
  <si>
    <t>O01N</t>
  </si>
  <si>
    <t>O02A</t>
  </si>
  <si>
    <t>O02C</t>
  </si>
  <si>
    <t>O02E</t>
  </si>
  <si>
    <t>O05N</t>
  </si>
  <si>
    <t>O10A</t>
  </si>
  <si>
    <t>O10C</t>
  </si>
  <si>
    <t>O10E</t>
  </si>
  <si>
    <t>O15C</t>
  </si>
  <si>
    <t>O15E</t>
  </si>
  <si>
    <t>O20C</t>
  </si>
  <si>
    <t>Op cervix vagina vulva K</t>
  </si>
  <si>
    <t>O20E</t>
  </si>
  <si>
    <t>Op cervix vagina vulva U</t>
  </si>
  <si>
    <t>O25N</t>
  </si>
  <si>
    <t>O27N</t>
  </si>
  <si>
    <t>O28C</t>
  </si>
  <si>
    <t>O28E</t>
  </si>
  <si>
    <t>O39C</t>
  </si>
  <si>
    <t>O39E</t>
  </si>
  <si>
    <t>O40A</t>
  </si>
  <si>
    <t>O40C</t>
  </si>
  <si>
    <t>O40E</t>
  </si>
  <si>
    <t>O45C</t>
  </si>
  <si>
    <t>O45E</t>
  </si>
  <si>
    <t>O50C</t>
  </si>
  <si>
    <t>O50E</t>
  </si>
  <si>
    <t>P01A</t>
  </si>
  <si>
    <t>Kejsarsnitt M</t>
  </si>
  <si>
    <t>P01C</t>
  </si>
  <si>
    <t>P01E</t>
  </si>
  <si>
    <t>P05A</t>
  </si>
  <si>
    <t>Vaginal förlossning M</t>
  </si>
  <si>
    <t>P05C</t>
  </si>
  <si>
    <t>P05E</t>
  </si>
  <si>
    <t>P06N</t>
  </si>
  <si>
    <t>P10N</t>
  </si>
  <si>
    <t>P11N</t>
  </si>
  <si>
    <t>P15C</t>
  </si>
  <si>
    <t>Sjd puerperiet utan op K</t>
  </si>
  <si>
    <t>P15E</t>
  </si>
  <si>
    <t>Sjd puerperiet utan op U</t>
  </si>
  <si>
    <t>P19C</t>
  </si>
  <si>
    <t>Hotande abort K</t>
  </si>
  <si>
    <t>P19E</t>
  </si>
  <si>
    <t>Hotande abort U</t>
  </si>
  <si>
    <t>P20C</t>
  </si>
  <si>
    <t>P20E</t>
  </si>
  <si>
    <t>P21C</t>
  </si>
  <si>
    <t>Abort med evak el hysterotomi K</t>
  </si>
  <si>
    <t>P21E</t>
  </si>
  <si>
    <t>Abort med evak el hysterotomi U</t>
  </si>
  <si>
    <t>P30N</t>
  </si>
  <si>
    <t>P40N</t>
  </si>
  <si>
    <t>P49C</t>
  </si>
  <si>
    <t>Andra sjd gravid u medic kompl K</t>
  </si>
  <si>
    <t>P49E</t>
  </si>
  <si>
    <t>Andra sjd gravid u medic kompl U</t>
  </si>
  <si>
    <t>Q05N</t>
  </si>
  <si>
    <t>Q10N</t>
  </si>
  <si>
    <t>Q15N</t>
  </si>
  <si>
    <t>Q20N</t>
  </si>
  <si>
    <t>Q25N</t>
  </si>
  <si>
    <t>Q30N</t>
  </si>
  <si>
    <t>Q35N</t>
  </si>
  <si>
    <t>Nyfödd med RDS, prematur</t>
  </si>
  <si>
    <t>Q40N</t>
  </si>
  <si>
    <t>Q45N</t>
  </si>
  <si>
    <t>Q50N</t>
  </si>
  <si>
    <t>Nyfödd med RDS, ej prematur</t>
  </si>
  <si>
    <t>Q55N</t>
  </si>
  <si>
    <t>Q60N</t>
  </si>
  <si>
    <t>R01N</t>
  </si>
  <si>
    <t>Mjältextirpation</t>
  </si>
  <si>
    <t>R05N</t>
  </si>
  <si>
    <t>R06A</t>
  </si>
  <si>
    <t>R06C</t>
  </si>
  <si>
    <t>R06E</t>
  </si>
  <si>
    <t>R07N</t>
  </si>
  <si>
    <t>R08C</t>
  </si>
  <si>
    <t>Koagulationsstörningar K</t>
  </si>
  <si>
    <t>R08E</t>
  </si>
  <si>
    <t>Koagulationsstörningar U</t>
  </si>
  <si>
    <t>R09A</t>
  </si>
  <si>
    <t>Sjd i RES &amp; immunologisk sjd M</t>
  </si>
  <si>
    <t>R09C</t>
  </si>
  <si>
    <t>R09E</t>
  </si>
  <si>
    <t>R20N</t>
  </si>
  <si>
    <t>R21N</t>
  </si>
  <si>
    <t>R23C</t>
  </si>
  <si>
    <t>Annan stamcellstranspl K</t>
  </si>
  <si>
    <t>R23E</t>
  </si>
  <si>
    <t>Annan stamcellstranspl U</t>
  </si>
  <si>
    <t>R26C</t>
  </si>
  <si>
    <t>Lymfom/leukemi med stor op K</t>
  </si>
  <si>
    <t>R26E</t>
  </si>
  <si>
    <t>Lymfom/leukemi med stor op U</t>
  </si>
  <si>
    <t>R27C</t>
  </si>
  <si>
    <t>R27E</t>
  </si>
  <si>
    <t>R29A</t>
  </si>
  <si>
    <t>Lymfom &amp; leukemi M</t>
  </si>
  <si>
    <t>R29C</t>
  </si>
  <si>
    <t>R29E</t>
  </si>
  <si>
    <t>R30A</t>
  </si>
  <si>
    <t>R30C</t>
  </si>
  <si>
    <t>R30E</t>
  </si>
  <si>
    <t>R31C</t>
  </si>
  <si>
    <t>R31E</t>
  </si>
  <si>
    <t>R35N</t>
  </si>
  <si>
    <t>Mprf sjd ospec tum m stor op</t>
  </si>
  <si>
    <t>R36C</t>
  </si>
  <si>
    <t>Mprf sjd ospec tum m andra op K</t>
  </si>
  <si>
    <t>R36E</t>
  </si>
  <si>
    <t>Mprf sjd ospec tum m andra op U</t>
  </si>
  <si>
    <t>R40C</t>
  </si>
  <si>
    <t>Strålbehandling K</t>
  </si>
  <si>
    <t>R40E</t>
  </si>
  <si>
    <t>Strålbehandling U</t>
  </si>
  <si>
    <t>R50N</t>
  </si>
  <si>
    <t>R51N</t>
  </si>
  <si>
    <t>R60N</t>
  </si>
  <si>
    <t>History of malignancy</t>
  </si>
  <si>
    <t>R65A</t>
  </si>
  <si>
    <t>Mprf sjd/ospec tumörer M</t>
  </si>
  <si>
    <t>R65C</t>
  </si>
  <si>
    <t>R65E</t>
  </si>
  <si>
    <t>S01A</t>
  </si>
  <si>
    <t>S01C</t>
  </si>
  <si>
    <t>S01E</t>
  </si>
  <si>
    <t>S05N</t>
  </si>
  <si>
    <t>S06N</t>
  </si>
  <si>
    <t>S10A</t>
  </si>
  <si>
    <t>Sepsis &gt;17 M</t>
  </si>
  <si>
    <t>S10C</t>
  </si>
  <si>
    <t>Sepsis &gt;17 K</t>
  </si>
  <si>
    <t>S10E</t>
  </si>
  <si>
    <t>Sepsis &gt;17 U</t>
  </si>
  <si>
    <t>S11N</t>
  </si>
  <si>
    <t>S20A</t>
  </si>
  <si>
    <t>S20C</t>
  </si>
  <si>
    <t>S20E</t>
  </si>
  <si>
    <t>S30A</t>
  </si>
  <si>
    <t>Feber av okänd orsak M</t>
  </si>
  <si>
    <t>S30C</t>
  </si>
  <si>
    <t>Feber av okänd orsak K</t>
  </si>
  <si>
    <t>S30E</t>
  </si>
  <si>
    <t>Feber av okänd orsak U</t>
  </si>
  <si>
    <t>S40A</t>
  </si>
  <si>
    <t>Virusinfektion M</t>
  </si>
  <si>
    <t>S40C</t>
  </si>
  <si>
    <t>Virusinfektion K</t>
  </si>
  <si>
    <t>S40E</t>
  </si>
  <si>
    <t>Virusinfektion U</t>
  </si>
  <si>
    <t>S59A</t>
  </si>
  <si>
    <t>Andra infektions- &amp; parasitsjd M</t>
  </si>
  <si>
    <t>S59C</t>
  </si>
  <si>
    <t>Andra infektions- &amp; parasitsjd K</t>
  </si>
  <si>
    <t>S59E</t>
  </si>
  <si>
    <t>Andra infektions- &amp; parasitsjd U</t>
  </si>
  <si>
    <t>T01N</t>
  </si>
  <si>
    <t>T25C</t>
  </si>
  <si>
    <t>T25E</t>
  </si>
  <si>
    <t>T30N</t>
  </si>
  <si>
    <t>Schizofreni &lt;30</t>
  </si>
  <si>
    <t>T61A</t>
  </si>
  <si>
    <t>Missbruk/beroende ej psykos M</t>
  </si>
  <si>
    <t>T61E</t>
  </si>
  <si>
    <t>U01N</t>
  </si>
  <si>
    <t>U05N</t>
  </si>
  <si>
    <t>U19A</t>
  </si>
  <si>
    <t>U19C</t>
  </si>
  <si>
    <t>U19E</t>
  </si>
  <si>
    <t>U29A</t>
  </si>
  <si>
    <t>Trauma M</t>
  </si>
  <si>
    <t>U29C</t>
  </si>
  <si>
    <t>Trauma K</t>
  </si>
  <si>
    <t>U29E</t>
  </si>
  <si>
    <t>Trauma U</t>
  </si>
  <si>
    <t>U30C</t>
  </si>
  <si>
    <t>Allergiska reaktioner K</t>
  </si>
  <si>
    <t>U30E</t>
  </si>
  <si>
    <t>Allergiska reaktioner U</t>
  </si>
  <si>
    <t>U35A</t>
  </si>
  <si>
    <t>Förgiftn &amp; tox medicin M</t>
  </si>
  <si>
    <t>U35C</t>
  </si>
  <si>
    <t>Förgiftn &amp; tox medicin K</t>
  </si>
  <si>
    <t>U35E</t>
  </si>
  <si>
    <t>Förgiftn &amp; tox medicin U</t>
  </si>
  <si>
    <t>U41A</t>
  </si>
  <si>
    <t>U41C</t>
  </si>
  <si>
    <t>U41E</t>
  </si>
  <si>
    <t>U42A</t>
  </si>
  <si>
    <t>U42C</t>
  </si>
  <si>
    <t>U42E</t>
  </si>
  <si>
    <t>U49A</t>
  </si>
  <si>
    <t>Andra skador &amp; förgiftningar M</t>
  </si>
  <si>
    <t>U49C</t>
  </si>
  <si>
    <t>U49E</t>
  </si>
  <si>
    <t>U50N</t>
  </si>
  <si>
    <t>U51N</t>
  </si>
  <si>
    <t>U59N</t>
  </si>
  <si>
    <t>U64N</t>
  </si>
  <si>
    <t>W01A</t>
  </si>
  <si>
    <t>Trakeostomi ej ÖNH-sjd M</t>
  </si>
  <si>
    <t>W01E</t>
  </si>
  <si>
    <t>Trakeostomi ej ÖNH-sjd U</t>
  </si>
  <si>
    <t>V01N</t>
  </si>
  <si>
    <t>W09A</t>
  </si>
  <si>
    <t>Op pga annan sjukvårdskontakt M</t>
  </si>
  <si>
    <t>W09C</t>
  </si>
  <si>
    <t>Op pga annan sjukvårdskontakt K</t>
  </si>
  <si>
    <t>W09E</t>
  </si>
  <si>
    <t>Op pga annan sjukvårdskontakt U</t>
  </si>
  <si>
    <t>W19A</t>
  </si>
  <si>
    <t>Kliniska fynd &amp; symtom M</t>
  </si>
  <si>
    <t>W19C</t>
  </si>
  <si>
    <t>W19E</t>
  </si>
  <si>
    <t>W20C</t>
  </si>
  <si>
    <t>Eftervård malign sjd K</t>
  </si>
  <si>
    <t>W20E</t>
  </si>
  <si>
    <t>Eftervård malign sjd U</t>
  </si>
  <si>
    <t>V20N</t>
  </si>
  <si>
    <t>V21N</t>
  </si>
  <si>
    <t>W22C</t>
  </si>
  <si>
    <t>Eftervård annan sjd K</t>
  </si>
  <si>
    <t>W22E</t>
  </si>
  <si>
    <t>Eftervård annan sjd U</t>
  </si>
  <si>
    <t>W29A</t>
  </si>
  <si>
    <t>Annan påverkan på hälsotillst M</t>
  </si>
  <si>
    <t>W29C</t>
  </si>
  <si>
    <t>Annan påverkan på hälsotillst K</t>
  </si>
  <si>
    <t>W29E</t>
  </si>
  <si>
    <t>Annan påverkan på hälsotillst U</t>
  </si>
  <si>
    <t>V30N</t>
  </si>
  <si>
    <t>W30N</t>
  </si>
  <si>
    <t>W31N</t>
  </si>
  <si>
    <t>W32N</t>
  </si>
  <si>
    <t>W33N</t>
  </si>
  <si>
    <t>W34N</t>
  </si>
  <si>
    <t>W35N</t>
  </si>
  <si>
    <t>W36N</t>
  </si>
  <si>
    <t>W37N</t>
  </si>
  <si>
    <t>W38N</t>
  </si>
  <si>
    <t>W39N</t>
  </si>
  <si>
    <t>V40N</t>
  </si>
  <si>
    <t>W40N</t>
  </si>
  <si>
    <t>W41N</t>
  </si>
  <si>
    <t>W42N</t>
  </si>
  <si>
    <t>W43N</t>
  </si>
  <si>
    <t>W44N</t>
  </si>
  <si>
    <t>W45N</t>
  </si>
  <si>
    <t>W46N</t>
  </si>
  <si>
    <t>W47N</t>
  </si>
  <si>
    <t>W48N</t>
  </si>
  <si>
    <t>W49N</t>
  </si>
  <si>
    <t>V50N</t>
  </si>
  <si>
    <t>W50N</t>
  </si>
  <si>
    <t>W51N</t>
  </si>
  <si>
    <t>W52N</t>
  </si>
  <si>
    <t>W53N</t>
  </si>
  <si>
    <t>W54N</t>
  </si>
  <si>
    <t>W55N</t>
  </si>
  <si>
    <t>W56N</t>
  </si>
  <si>
    <t>W57N</t>
  </si>
  <si>
    <t>W58N</t>
  </si>
  <si>
    <t>W59N</t>
  </si>
  <si>
    <t>W60N</t>
  </si>
  <si>
    <t>W61N</t>
  </si>
  <si>
    <t>W62N</t>
  </si>
  <si>
    <t>W63N</t>
  </si>
  <si>
    <t>Z50A</t>
  </si>
  <si>
    <t>Tyngre sällsynt el fel komb M</t>
  </si>
  <si>
    <t>Z50C</t>
  </si>
  <si>
    <t>Tyngre sällsynt el fel komb K</t>
  </si>
  <si>
    <t>Z50E</t>
  </si>
  <si>
    <t>Tyngre sällsynt el fel komb U</t>
  </si>
  <si>
    <t>Z60N</t>
  </si>
  <si>
    <t>Z70N</t>
  </si>
  <si>
    <t>Huvuddiagnos fattas</t>
  </si>
  <si>
    <t>Ej debiteringsbar</t>
  </si>
  <si>
    <t>Z71N</t>
  </si>
  <si>
    <t>Z75N</t>
  </si>
  <si>
    <t>Z76N</t>
  </si>
  <si>
    <t>Z77N</t>
  </si>
  <si>
    <t>Z78N</t>
  </si>
  <si>
    <t>Z79N</t>
  </si>
  <si>
    <t>Felaktig diagnoskombination</t>
  </si>
  <si>
    <t>Behandling med CPAP/BiPAP</t>
  </si>
  <si>
    <t>A15O</t>
  </si>
  <si>
    <t>Intrakraniella åtgärder O</t>
  </si>
  <si>
    <t>A16O</t>
  </si>
  <si>
    <t>Intrakraniell strålbehandling O</t>
  </si>
  <si>
    <t>A20O</t>
  </si>
  <si>
    <t>Implant/byte nervstimulator O</t>
  </si>
  <si>
    <t>A25O</t>
  </si>
  <si>
    <t>Op ryggmärg &amp; närligg vävnad O</t>
  </si>
  <si>
    <t>A29O</t>
  </si>
  <si>
    <t>Op karpaltunnel O</t>
  </si>
  <si>
    <t>A35O</t>
  </si>
  <si>
    <t>Op hjärnnerv &amp; andra nerver O</t>
  </si>
  <si>
    <t>A75O</t>
  </si>
  <si>
    <t>CNS-katetrar O</t>
  </si>
  <si>
    <t>A76O</t>
  </si>
  <si>
    <t>Algologisk blockad resurskräv O</t>
  </si>
  <si>
    <t>A77O</t>
  </si>
  <si>
    <t>Algologisk blockad annan O</t>
  </si>
  <si>
    <t>A78O</t>
  </si>
  <si>
    <t>CNS-diagnostik annan O</t>
  </si>
  <si>
    <t>A79O</t>
  </si>
  <si>
    <t>Läkemedel i CNS O</t>
  </si>
  <si>
    <t>A80O</t>
  </si>
  <si>
    <t>Lumbalpunktion O</t>
  </si>
  <si>
    <t>A81O</t>
  </si>
  <si>
    <t>Elektroencefalografier O</t>
  </si>
  <si>
    <t>A82O</t>
  </si>
  <si>
    <t>Elektromyo- och neurografier O</t>
  </si>
  <si>
    <t>A83O</t>
  </si>
  <si>
    <t>Inställning stimulator/shunt O</t>
  </si>
  <si>
    <t>A99O</t>
  </si>
  <si>
    <t>Läkarbesök sjd i nervsystemet O</t>
  </si>
  <si>
    <t>Läkarteam sjd i nervsystemet O</t>
  </si>
  <si>
    <t>Läkare tel sjd i nervsystemet O</t>
  </si>
  <si>
    <t>B04O</t>
  </si>
  <si>
    <t>Op retina O</t>
  </si>
  <si>
    <t>B09O</t>
  </si>
  <si>
    <t>Op orbita O</t>
  </si>
  <si>
    <t>B11O</t>
  </si>
  <si>
    <t>Primära op iris O</t>
  </si>
  <si>
    <t>Bilat linsop ej disciss sek katarak</t>
  </si>
  <si>
    <t>Ensidig linsop ej disciss sek katar</t>
  </si>
  <si>
    <t>B15O</t>
  </si>
  <si>
    <t>Extraokul op ej orbita O</t>
  </si>
  <si>
    <t>B20O</t>
  </si>
  <si>
    <t>Intraokul op ej ret iris lins O</t>
  </si>
  <si>
    <t>B75O</t>
  </si>
  <si>
    <t>Ögondiagnostik m större åtgärd O</t>
  </si>
  <si>
    <t>B76O</t>
  </si>
  <si>
    <t>Ögondiagnostik m biopsi O</t>
  </si>
  <si>
    <t>B77O</t>
  </si>
  <si>
    <t>Ögondiagnostik m annan åtgärd O</t>
  </si>
  <si>
    <t>B78O</t>
  </si>
  <si>
    <t>Läkemedel i ögonregionen O</t>
  </si>
  <si>
    <t>B79O</t>
  </si>
  <si>
    <t>Fotodynam beh av makuladegen O</t>
  </si>
  <si>
    <t>B80O</t>
  </si>
  <si>
    <t>Ögonåtgärder terapeutiska O</t>
  </si>
  <si>
    <t>B81O</t>
  </si>
  <si>
    <t>Ögonfotografering O</t>
  </si>
  <si>
    <t>B99O</t>
  </si>
  <si>
    <t>Läkarbesök ögonsjd O</t>
  </si>
  <si>
    <t>B99X</t>
  </si>
  <si>
    <t>Läkarteam ögonsjd O</t>
  </si>
  <si>
    <t>B99Z</t>
  </si>
  <si>
    <t>Läkare tel ögonsjd O</t>
  </si>
  <si>
    <t>C01O</t>
  </si>
  <si>
    <t>Trakeostomi O</t>
  </si>
  <si>
    <t>C08O</t>
  </si>
  <si>
    <t>Op spottkörtel ej avlägsnande O</t>
  </si>
  <si>
    <t>C10O</t>
  </si>
  <si>
    <t>Op bihålor O</t>
  </si>
  <si>
    <t>C13O</t>
  </si>
  <si>
    <t>Op hörselben &amp; andra ben i öra O</t>
  </si>
  <si>
    <t>C15O</t>
  </si>
  <si>
    <t>Div op öra näsa mun hals O</t>
  </si>
  <si>
    <t>C16O</t>
  </si>
  <si>
    <t>Div små op öra näsa mun hals O</t>
  </si>
  <si>
    <t>C17O</t>
  </si>
  <si>
    <t>Op för sömnapnésyndrom O</t>
  </si>
  <si>
    <t>C18O</t>
  </si>
  <si>
    <t>Näsplastik O</t>
  </si>
  <si>
    <t>C22O</t>
  </si>
  <si>
    <t>Op tons/aden O</t>
  </si>
  <si>
    <t>C29O</t>
  </si>
  <si>
    <t>Andra op öra näsa mun hals O</t>
  </si>
  <si>
    <t>C50O</t>
  </si>
  <si>
    <t>Op munhåla O</t>
  </si>
  <si>
    <t>C56O</t>
  </si>
  <si>
    <t>Tandkirurgi O</t>
  </si>
  <si>
    <t>C70O</t>
  </si>
  <si>
    <t>Endoskopi övre luftvägar O</t>
  </si>
  <si>
    <t>C75O</t>
  </si>
  <si>
    <t>ÖNH-åtgärder större O</t>
  </si>
  <si>
    <t>C76O</t>
  </si>
  <si>
    <t>Sömnapnéutredning O</t>
  </si>
  <si>
    <t>C77O</t>
  </si>
  <si>
    <t>Undersökning dysfagi O</t>
  </si>
  <si>
    <t>C78O</t>
  </si>
  <si>
    <t>ÖNH-biopsier O</t>
  </si>
  <si>
    <t>C79O</t>
  </si>
  <si>
    <t>ÖNH-incisioner/suturer O</t>
  </si>
  <si>
    <t>C80O</t>
  </si>
  <si>
    <t>ÖNH-åtgärder övriga O</t>
  </si>
  <si>
    <t>C81O</t>
  </si>
  <si>
    <t>Hörselförbättrande åtgärder O</t>
  </si>
  <si>
    <t>C83O</t>
  </si>
  <si>
    <t>Audiometri resurskrävande O</t>
  </si>
  <si>
    <t>C84O</t>
  </si>
  <si>
    <t>Audiometri övrig O</t>
  </si>
  <si>
    <t>C99X</t>
  </si>
  <si>
    <t>Läkarteam sjd ÖNH-regionen O</t>
  </si>
  <si>
    <t>C99Z</t>
  </si>
  <si>
    <t>Läkare tel sjd ÖNH-regionen O</t>
  </si>
  <si>
    <t>D10O</t>
  </si>
  <si>
    <t>Större toraxoperationer O</t>
  </si>
  <si>
    <t>D19O</t>
  </si>
  <si>
    <t>Andra op andningsorg O</t>
  </si>
  <si>
    <t>Luftvägssjd m ventilatorstöd O</t>
  </si>
  <si>
    <t>D70O</t>
  </si>
  <si>
    <t>Endoskopi nedre luftvägar O</t>
  </si>
  <si>
    <t>D76O</t>
  </si>
  <si>
    <t>Toraxpunktion O</t>
  </si>
  <si>
    <t>D77O</t>
  </si>
  <si>
    <t>Lungmedicinska åtgärder O</t>
  </si>
  <si>
    <t>D99O</t>
  </si>
  <si>
    <t>Läkarbesök andningssjd O</t>
  </si>
  <si>
    <t>D99X</t>
  </si>
  <si>
    <t>Läkarteam andningssjd O</t>
  </si>
  <si>
    <t>D99Z</t>
  </si>
  <si>
    <t>Läkare tel andningssjd O</t>
  </si>
  <si>
    <t>E05O</t>
  </si>
  <si>
    <t>Op hjärtklaff O</t>
  </si>
  <si>
    <t>E07O</t>
  </si>
  <si>
    <t>Koronar bypass O</t>
  </si>
  <si>
    <t>E10O</t>
  </si>
  <si>
    <t>Större kardiovask op O</t>
  </si>
  <si>
    <t>E15O</t>
  </si>
  <si>
    <t>Andra kardiotorakala op O</t>
  </si>
  <si>
    <t>E19O</t>
  </si>
  <si>
    <t>Perkutan kardiovask åtgärd O</t>
  </si>
  <si>
    <t>E20O</t>
  </si>
  <si>
    <t>Amputation cirksjd ej arm/tå O</t>
  </si>
  <si>
    <t>E21O</t>
  </si>
  <si>
    <t>Amputation cirksjd arm/tå O</t>
  </si>
  <si>
    <t>E28O</t>
  </si>
  <si>
    <t>Pacemaker/defibrill,-åtgärder O</t>
  </si>
  <si>
    <t>E30O</t>
  </si>
  <si>
    <t>Underbindning &amp; stripping O</t>
  </si>
  <si>
    <t>E35O</t>
  </si>
  <si>
    <t>Övriga kärlop O</t>
  </si>
  <si>
    <t>E39O</t>
  </si>
  <si>
    <t>Andra op vid cirkulationssjd O</t>
  </si>
  <si>
    <t>E45O</t>
  </si>
  <si>
    <t>Cirksjd m hjärtkat O</t>
  </si>
  <si>
    <t>E75O</t>
  </si>
  <si>
    <t>Cirkulationsundersökn invasiv O</t>
  </si>
  <si>
    <t>E76O</t>
  </si>
  <si>
    <t>Elkonvertering O</t>
  </si>
  <si>
    <t>E77O</t>
  </si>
  <si>
    <t>Sklerosering andra mindre kärl O</t>
  </si>
  <si>
    <t>E78O</t>
  </si>
  <si>
    <t>Hjärtstimulering transesofag O</t>
  </si>
  <si>
    <t>E79O</t>
  </si>
  <si>
    <t>Komb hjärtundersökningar O</t>
  </si>
  <si>
    <t>E80O</t>
  </si>
  <si>
    <t>Långtids-EKG eller blodtryck O</t>
  </si>
  <si>
    <t>E81O</t>
  </si>
  <si>
    <t>Sklerosering ytliga varicer O</t>
  </si>
  <si>
    <t>E82O</t>
  </si>
  <si>
    <t>Arbetsprov O</t>
  </si>
  <si>
    <t>E83O</t>
  </si>
  <si>
    <t>Ekokardiografi O</t>
  </si>
  <si>
    <t>E84O</t>
  </si>
  <si>
    <t>Kärlfysiologisk undersökning O</t>
  </si>
  <si>
    <t>E85O</t>
  </si>
  <si>
    <t>Elektrokardiogram (EKG) O</t>
  </si>
  <si>
    <t>E86O</t>
  </si>
  <si>
    <t>Kärlbiopsier O</t>
  </si>
  <si>
    <t>E87O</t>
  </si>
  <si>
    <t>Ultraljud kärl O</t>
  </si>
  <si>
    <t>E99O</t>
  </si>
  <si>
    <t>Läkarbesök cirkulationssjd O</t>
  </si>
  <si>
    <t>E99X</t>
  </si>
  <si>
    <t>Läkarteam cirkulationssjd O</t>
  </si>
  <si>
    <t>E99Z</t>
  </si>
  <si>
    <t>Läkare tel cirkulationssjd O</t>
  </si>
  <si>
    <t>F01O</t>
  </si>
  <si>
    <t>Rektal resektion/exstirp O</t>
  </si>
  <si>
    <t>F05O</t>
  </si>
  <si>
    <t>Större tarmoperation O</t>
  </si>
  <si>
    <t>F07O</t>
  </si>
  <si>
    <t>Adherenslösn &amp; delning brid O</t>
  </si>
  <si>
    <t>F09O</t>
  </si>
  <si>
    <t>Mindre tarmoperation O</t>
  </si>
  <si>
    <t>F13O</t>
  </si>
  <si>
    <t>Op mage matstrupe duod O</t>
  </si>
  <si>
    <t>F15O</t>
  </si>
  <si>
    <t>Op analregion &amp; stomirev O</t>
  </si>
  <si>
    <t>F20O</t>
  </si>
  <si>
    <t>Bråckop ej inguinal/fem O</t>
  </si>
  <si>
    <t>F24O</t>
  </si>
  <si>
    <t>Op unilat inguinal-/fem bråck O</t>
  </si>
  <si>
    <t>F25O</t>
  </si>
  <si>
    <t>Op bilat inguinal-/fem bråck O</t>
  </si>
  <si>
    <t>F30O</t>
  </si>
  <si>
    <t>Appendektomi O</t>
  </si>
  <si>
    <t>F35O</t>
  </si>
  <si>
    <t>Andra op mage tarm O</t>
  </si>
  <si>
    <t>F65O</t>
  </si>
  <si>
    <t>Endoskopisk GI stent O</t>
  </si>
  <si>
    <t>F66O</t>
  </si>
  <si>
    <t>Terapeut enteroskopi O</t>
  </si>
  <si>
    <t>F67O</t>
  </si>
  <si>
    <t>Terapeut endoskopi övre GI O</t>
  </si>
  <si>
    <t>F68O</t>
  </si>
  <si>
    <t>Endoskop hemorrojdbeh O</t>
  </si>
  <si>
    <t>F69O</t>
  </si>
  <si>
    <t>Annan terapeut rektoskopi O</t>
  </si>
  <si>
    <t>F70O</t>
  </si>
  <si>
    <t>Enteroskopi O</t>
  </si>
  <si>
    <t>F71O</t>
  </si>
  <si>
    <t>Koloskopi O</t>
  </si>
  <si>
    <t>F72O</t>
  </si>
  <si>
    <t>Endoskopi övre GI O</t>
  </si>
  <si>
    <t>F73O</t>
  </si>
  <si>
    <t>Rektosigmoideoskopi O</t>
  </si>
  <si>
    <t>F74O</t>
  </si>
  <si>
    <t>Kombinerad GI endoskopi O</t>
  </si>
  <si>
    <t>F75O</t>
  </si>
  <si>
    <t>Mindre tarm- &amp; bukåtgärd O</t>
  </si>
  <si>
    <t>F76O</t>
  </si>
  <si>
    <t>Gastrointest funktionstester O</t>
  </si>
  <si>
    <t>F79O</t>
  </si>
  <si>
    <t>Gastrointest sonder/katetrar O</t>
  </si>
  <si>
    <t>F99O</t>
  </si>
  <si>
    <t>Läkarbesök sjd matsmältningorg O</t>
  </si>
  <si>
    <t>F99X</t>
  </si>
  <si>
    <t>Läkarteam sjd matsmältningorg O</t>
  </si>
  <si>
    <t>F99Z</t>
  </si>
  <si>
    <t>Läkare tel sjd matsmältningorg O</t>
  </si>
  <si>
    <t>G05O</t>
  </si>
  <si>
    <t>Pankreas-, lever- &amp; shuntop O</t>
  </si>
  <si>
    <t>G13O</t>
  </si>
  <si>
    <t>Kolecystektomi/gallvägsop O</t>
  </si>
  <si>
    <t>G22O</t>
  </si>
  <si>
    <t>Diagn op lever/gallväg O</t>
  </si>
  <si>
    <t>G29O</t>
  </si>
  <si>
    <t>Andra op lever gallv pankreas O</t>
  </si>
  <si>
    <t>G70O</t>
  </si>
  <si>
    <t>Endoskopisk gallvägsstent O</t>
  </si>
  <si>
    <t>G71O</t>
  </si>
  <si>
    <t>Terapeut endoskopi gallvägar O</t>
  </si>
  <si>
    <t>G72O</t>
  </si>
  <si>
    <t>Endoskopisk gallvägsundersök O</t>
  </si>
  <si>
    <t>G75O</t>
  </si>
  <si>
    <t>Stötvågslitotripsi gallvägar O</t>
  </si>
  <si>
    <t>G99O</t>
  </si>
  <si>
    <t>Läkarbesök lever/gallvägsjd O</t>
  </si>
  <si>
    <t>G99X</t>
  </si>
  <si>
    <t>Läkarteam lever/gallvägsjd O</t>
  </si>
  <si>
    <t>G99Z</t>
  </si>
  <si>
    <t>Läkare tel lever/gallvägsjd O</t>
  </si>
  <si>
    <t>H06O</t>
  </si>
  <si>
    <t>Ledprotes nedre extr O</t>
  </si>
  <si>
    <t>H08O</t>
  </si>
  <si>
    <t>Op höft/lår ej stor led O</t>
  </si>
  <si>
    <t>H09O</t>
  </si>
  <si>
    <t>Amput för sjd musk/ben/bindväv O</t>
  </si>
  <si>
    <t>H10O</t>
  </si>
  <si>
    <t>Större knäoperationer O</t>
  </si>
  <si>
    <t>H12O</t>
  </si>
  <si>
    <t>Andra knäoperationer O</t>
  </si>
  <si>
    <t>H14O</t>
  </si>
  <si>
    <t>Fotoperationer O</t>
  </si>
  <si>
    <t>H16O</t>
  </si>
  <si>
    <t>Extr int fixmtrl höft/lår O</t>
  </si>
  <si>
    <t>H25O</t>
  </si>
  <si>
    <t>Rygg- &amp; halsoperation O</t>
  </si>
  <si>
    <t>H26O</t>
  </si>
  <si>
    <t>Stor reimpl/ledprotesop på arm O</t>
  </si>
  <si>
    <t>H27O</t>
  </si>
  <si>
    <t>Stor op skuldra/arm O</t>
  </si>
  <si>
    <t>H28O</t>
  </si>
  <si>
    <t>Andra armop O</t>
  </si>
  <si>
    <t>H29O</t>
  </si>
  <si>
    <t>Stor handop O</t>
  </si>
  <si>
    <t>H30O</t>
  </si>
  <si>
    <t>Hand-handledsop ej stor led O</t>
  </si>
  <si>
    <t>H38O</t>
  </si>
  <si>
    <t>Op fotled underben öarm O</t>
  </si>
  <si>
    <t>H41O</t>
  </si>
  <si>
    <t>Extr int fixmtrl ej höft/lår O</t>
  </si>
  <si>
    <t>H42O</t>
  </si>
  <si>
    <t>Biopsi från musk/ben/bindväv O</t>
  </si>
  <si>
    <t>H43O</t>
  </si>
  <si>
    <t>Rev/htrpl musk-skelsjd ej hand O</t>
  </si>
  <si>
    <t>H44O</t>
  </si>
  <si>
    <t>Bindvävsoperationer O</t>
  </si>
  <si>
    <t>H45O</t>
  </si>
  <si>
    <t>Diagnostisk artroskopi O</t>
  </si>
  <si>
    <t>H49O</t>
  </si>
  <si>
    <t>Andra op musk/ben/bindväv O</t>
  </si>
  <si>
    <t>H75O</t>
  </si>
  <si>
    <t>Sluten ledoperation/reposition O</t>
  </si>
  <si>
    <t>H76O</t>
  </si>
  <si>
    <t>Externt sträck O</t>
  </si>
  <si>
    <t>H77O</t>
  </si>
  <si>
    <t>Ledpunktion djup o ledspolning O</t>
  </si>
  <si>
    <t>H78O</t>
  </si>
  <si>
    <t>Punktionsbiopsi muskel/mjukdel O</t>
  </si>
  <si>
    <t>H79O</t>
  </si>
  <si>
    <t>Mjukdelsincisioner mindre O</t>
  </si>
  <si>
    <t>H80O</t>
  </si>
  <si>
    <t>Läkemedel intraartikulärt O</t>
  </si>
  <si>
    <t>H81O</t>
  </si>
  <si>
    <t>Cirkulärgips på extremitet O</t>
  </si>
  <si>
    <t>H82O</t>
  </si>
  <si>
    <t>Extraktion externt fixmtrl O</t>
  </si>
  <si>
    <t>H83O</t>
  </si>
  <si>
    <t>Gipsskena O</t>
  </si>
  <si>
    <t>H84O</t>
  </si>
  <si>
    <t>Implant skelettmarkör O</t>
  </si>
  <si>
    <t>H85O</t>
  </si>
  <si>
    <t>Ledpunktion övrig O</t>
  </si>
  <si>
    <t>H86O</t>
  </si>
  <si>
    <t>Ortos för större leder O</t>
  </si>
  <si>
    <t>H87O</t>
  </si>
  <si>
    <t>Ortopedisk bandagering u gips O</t>
  </si>
  <si>
    <t>H88O</t>
  </si>
  <si>
    <t>Ortos för övriga leder O</t>
  </si>
  <si>
    <t>Läkarbesök sjd muskel/skelett O</t>
  </si>
  <si>
    <t>H99X</t>
  </si>
  <si>
    <t>Läkarteam sjd muskel/skelett O</t>
  </si>
  <si>
    <t>H99Z</t>
  </si>
  <si>
    <t>Läkare tel sjd muskel/skelett O</t>
  </si>
  <si>
    <t>J04O</t>
  </si>
  <si>
    <t>Rev/hudtrpl O</t>
  </si>
  <si>
    <t>J10O</t>
  </si>
  <si>
    <t>Perianal/pilonidal operation O</t>
  </si>
  <si>
    <t>J20O</t>
  </si>
  <si>
    <t>Plastikkir hud/underhud O</t>
  </si>
  <si>
    <t>Andra op hud/underhud O</t>
  </si>
  <si>
    <t>J75O</t>
  </si>
  <si>
    <t>Diagnos/behandl m ljus stor O</t>
  </si>
  <si>
    <t>J76O</t>
  </si>
  <si>
    <t>Hudingrepp andra större O</t>
  </si>
  <si>
    <t>J77O</t>
  </si>
  <si>
    <t>Hudexcision huvud-hals o stor O</t>
  </si>
  <si>
    <t>J78O</t>
  </si>
  <si>
    <t>Hudexcision o biopsi, övrig O</t>
  </si>
  <si>
    <t>J79O</t>
  </si>
  <si>
    <t>Hudingrepp övriga O</t>
  </si>
  <si>
    <t>J80O</t>
  </si>
  <si>
    <t>Medicinska bad och smörjning O</t>
  </si>
  <si>
    <t>J81O</t>
  </si>
  <si>
    <t>Hudsår omläggning O</t>
  </si>
  <si>
    <t>J99O</t>
  </si>
  <si>
    <t>Läkarbesök sjd hud/underhud O</t>
  </si>
  <si>
    <t>J99X</t>
  </si>
  <si>
    <t>Läkarteam sjd hud/underhud O</t>
  </si>
  <si>
    <t>J99Z</t>
  </si>
  <si>
    <t>Läkare tel sjd hud/underhud O</t>
  </si>
  <si>
    <t>K02O</t>
  </si>
  <si>
    <t>Tot mastekt malign tumör O</t>
  </si>
  <si>
    <t>K03O</t>
  </si>
  <si>
    <t>Rekonstruktion av bröst O</t>
  </si>
  <si>
    <t>K04O</t>
  </si>
  <si>
    <t>Subtot mastekt malign tumör O</t>
  </si>
  <si>
    <t>K10O</t>
  </si>
  <si>
    <t>Subtot mastekt benign sjd O</t>
  </si>
  <si>
    <t>K11O</t>
  </si>
  <si>
    <t>Px &amp; lokal exc benign bröstsjd O</t>
  </si>
  <si>
    <t>K19O</t>
  </si>
  <si>
    <t>Andra op vid bröstkörtelsjd O</t>
  </si>
  <si>
    <t>K75O</t>
  </si>
  <si>
    <t>Incision/punktion bröst O</t>
  </si>
  <si>
    <t>K99O</t>
  </si>
  <si>
    <t>Läkarbesök bröstkörtelsjd O</t>
  </si>
  <si>
    <t>K99X</t>
  </si>
  <si>
    <t>Läkarteam bröstkörtelsjd O</t>
  </si>
  <si>
    <t>K99Z</t>
  </si>
  <si>
    <t>Läkare tel bröstkörtelsjd O</t>
  </si>
  <si>
    <t>L01O</t>
  </si>
  <si>
    <t>Benamput endokrin/metabol sjd O</t>
  </si>
  <si>
    <t>Hypofys- &amp; binjureoperationer O</t>
  </si>
  <si>
    <t>L08O</t>
  </si>
  <si>
    <t>Mag-tarmoperation mot fetma O</t>
  </si>
  <si>
    <t>L10O</t>
  </si>
  <si>
    <t>Andra fetmaoperationer O</t>
  </si>
  <si>
    <t>L20O</t>
  </si>
  <si>
    <t>Bisköldkörteloperationer O</t>
  </si>
  <si>
    <t>L25O</t>
  </si>
  <si>
    <t>Sköldkörteloperationer O</t>
  </si>
  <si>
    <t>Andra op endokr/metabol sjd O</t>
  </si>
  <si>
    <t>L75O</t>
  </si>
  <si>
    <t>Fettsugning O</t>
  </si>
  <si>
    <t>L76O</t>
  </si>
  <si>
    <t>Hormonprofiler O</t>
  </si>
  <si>
    <t>L77O</t>
  </si>
  <si>
    <t>Punktion endokrina organ O</t>
  </si>
  <si>
    <t>L78O</t>
  </si>
  <si>
    <t>Metabola undersökningar O</t>
  </si>
  <si>
    <t>Endokrintest resurskrävande O</t>
  </si>
  <si>
    <t>L80O</t>
  </si>
  <si>
    <t>Endokrintest övriga O</t>
  </si>
  <si>
    <t>L81O</t>
  </si>
  <si>
    <t>Nutritionsåtgärder O</t>
  </si>
  <si>
    <t>L99O</t>
  </si>
  <si>
    <t>Läkarbesök endokr/metabol sjd O</t>
  </si>
  <si>
    <t>L99X</t>
  </si>
  <si>
    <t>Läkarteam endokr/metabol sjd O</t>
  </si>
  <si>
    <t>Läkare tel endokr/metabol sjd O</t>
  </si>
  <si>
    <t>M07O</t>
  </si>
  <si>
    <t>Njur/uretär/blåsop O</t>
  </si>
  <si>
    <t>M10O</t>
  </si>
  <si>
    <t>Mindre blåsoperationer O</t>
  </si>
  <si>
    <t>M15O</t>
  </si>
  <si>
    <t>Transuretrala op O</t>
  </si>
  <si>
    <t>M20O</t>
  </si>
  <si>
    <t>Uretrala op O</t>
  </si>
  <si>
    <t>Andra njur- &amp; urinvägsop O</t>
  </si>
  <si>
    <t>M32P</t>
  </si>
  <si>
    <t>Dialysbehandling K O K</t>
  </si>
  <si>
    <t>M32Q</t>
  </si>
  <si>
    <t>Dialysbehandling O U</t>
  </si>
  <si>
    <t>M46O</t>
  </si>
  <si>
    <t>Litotripsi O</t>
  </si>
  <si>
    <t>M70O</t>
  </si>
  <si>
    <t>Terapeut endoskopi urinvägar O</t>
  </si>
  <si>
    <t>M71O</t>
  </si>
  <si>
    <t>Endoskopi övre urinvägar O</t>
  </si>
  <si>
    <t>M72O</t>
  </si>
  <si>
    <t>Endoskopi nedre urinvägar O</t>
  </si>
  <si>
    <t>M75O</t>
  </si>
  <si>
    <t>Punktion njure/retroperitoneum O</t>
  </si>
  <si>
    <t>M76O</t>
  </si>
  <si>
    <t>Funktionstest njure/urinvägar O</t>
  </si>
  <si>
    <t>M77O</t>
  </si>
  <si>
    <t>Urogenitala åtgärder större O</t>
  </si>
  <si>
    <t>M78O</t>
  </si>
  <si>
    <t>Urogenitala åtgärder övriga O</t>
  </si>
  <si>
    <t>M99O</t>
  </si>
  <si>
    <t>Läkarbesök sjd njure/urinvägar O</t>
  </si>
  <si>
    <t>M99X</t>
  </si>
  <si>
    <t>Läkarteam sjd njure/urinvägar O</t>
  </si>
  <si>
    <t>M99Z</t>
  </si>
  <si>
    <t>Läkare tel sjd njure/urinvägar O</t>
  </si>
  <si>
    <t>N01O</t>
  </si>
  <si>
    <t>Stor bäckenoperation på man O</t>
  </si>
  <si>
    <t>N05O</t>
  </si>
  <si>
    <t>TUR-P O</t>
  </si>
  <si>
    <t>N12O</t>
  </si>
  <si>
    <t>Testikelop O</t>
  </si>
  <si>
    <t>N15O</t>
  </si>
  <si>
    <t>Penisoperationer O</t>
  </si>
  <si>
    <t>N20O</t>
  </si>
  <si>
    <t>Omskärelse O</t>
  </si>
  <si>
    <t>N21O</t>
  </si>
  <si>
    <t>Manlig sterilisering O</t>
  </si>
  <si>
    <t>N32O</t>
  </si>
  <si>
    <t>Andra op manl genit O</t>
  </si>
  <si>
    <t>N75O</t>
  </si>
  <si>
    <t>Manliga genitalia px  O</t>
  </si>
  <si>
    <t>N99O</t>
  </si>
  <si>
    <t>Läkarbesök sjd manliga könsorg O</t>
  </si>
  <si>
    <t>N99X</t>
  </si>
  <si>
    <t>Läkarteam sjd manliga könsorg O</t>
  </si>
  <si>
    <t>N99Z</t>
  </si>
  <si>
    <t>Läkare tel sjd manliga könsorg O</t>
  </si>
  <si>
    <t>O01O</t>
  </si>
  <si>
    <t>Hysterekt vulvekt bäckenutrymn O</t>
  </si>
  <si>
    <t>O02O</t>
  </si>
  <si>
    <t>Op uter/adn mal sjd ej ovar O</t>
  </si>
  <si>
    <t>O05O</t>
  </si>
  <si>
    <t>Rekonstr op kvinnl genitalia O</t>
  </si>
  <si>
    <t>Op uter/adn vid ovarialcancer O</t>
  </si>
  <si>
    <t>O15O</t>
  </si>
  <si>
    <t>Op uter/adn vid benign sjd O</t>
  </si>
  <si>
    <t>O20O</t>
  </si>
  <si>
    <t>Op cervix vagina vulva O</t>
  </si>
  <si>
    <t>O25O</t>
  </si>
  <si>
    <t>Gyn lapskopi öppen steriliser O</t>
  </si>
  <si>
    <t>O27O</t>
  </si>
  <si>
    <t>Sterilisering via skopi O</t>
  </si>
  <si>
    <t>O29O</t>
  </si>
  <si>
    <t>Skrap/kon/radioimpl O</t>
  </si>
  <si>
    <t>Andra op kvinnl genitalia O</t>
  </si>
  <si>
    <t>O70O</t>
  </si>
  <si>
    <t>Endoskopi kvinnl genitalia O</t>
  </si>
  <si>
    <t>O75O</t>
  </si>
  <si>
    <t>Reproduktionsmed åtgärd stor O</t>
  </si>
  <si>
    <t>O76O</t>
  </si>
  <si>
    <t>Reproduktionsmed åtgärd övrig O</t>
  </si>
  <si>
    <t>O77O</t>
  </si>
  <si>
    <t>Gynbiopsier O</t>
  </si>
  <si>
    <t>O78O</t>
  </si>
  <si>
    <t>Gynekologiska övriga åtgärder O</t>
  </si>
  <si>
    <t>O99O</t>
  </si>
  <si>
    <t>Läkarbesök gynekologisk sjd O</t>
  </si>
  <si>
    <t>O99X</t>
  </si>
  <si>
    <t>Läkarteam gynekologisk sjd O</t>
  </si>
  <si>
    <t>O99Z</t>
  </si>
  <si>
    <t>Läkare tel gynekologisk sjd O</t>
  </si>
  <si>
    <t>P01O</t>
  </si>
  <si>
    <t>Kejsarsnitt O</t>
  </si>
  <si>
    <t>P05O</t>
  </si>
  <si>
    <t>Vaginal förlossning O</t>
  </si>
  <si>
    <t>P06O</t>
  </si>
  <si>
    <t>Vaginal förlossning m op O</t>
  </si>
  <si>
    <t>P10O</t>
  </si>
  <si>
    <t>Op extrauterin graviditet O</t>
  </si>
  <si>
    <t>P11O</t>
  </si>
  <si>
    <t>Obstetriska problem m andra op O</t>
  </si>
  <si>
    <t>P22O</t>
  </si>
  <si>
    <t>Kirurgisk abort O</t>
  </si>
  <si>
    <t>P23O</t>
  </si>
  <si>
    <t>Farmakologisk el spontan abort O</t>
  </si>
  <si>
    <t>P75O</t>
  </si>
  <si>
    <t>Punktion foster/placenta O</t>
  </si>
  <si>
    <t>P76O</t>
  </si>
  <si>
    <t>Obstetriskt ultraljud O</t>
  </si>
  <si>
    <t>P99O</t>
  </si>
  <si>
    <t>Läkarbesök gravid/förlossning O</t>
  </si>
  <si>
    <t>P99X</t>
  </si>
  <si>
    <t>Läkarteam gravid/förlossning O</t>
  </si>
  <si>
    <t>Q99X</t>
  </si>
  <si>
    <t>Läkarteam sjd hos nyfödda O</t>
  </si>
  <si>
    <t>Q99Z</t>
  </si>
  <si>
    <t>Läkare tel sjd hos nyfödda O</t>
  </si>
  <si>
    <t>R01O</t>
  </si>
  <si>
    <t>Mjältextirpation O</t>
  </si>
  <si>
    <t>R05O</t>
  </si>
  <si>
    <t>Andra op blodbildande organ O</t>
  </si>
  <si>
    <t>R23O Annan stamcellstranspl O</t>
  </si>
  <si>
    <t>Lymfom/leukemi med op O</t>
  </si>
  <si>
    <t>R35O</t>
  </si>
  <si>
    <t>Mprf sjd ospec tum m stor op O</t>
  </si>
  <si>
    <t>R36O</t>
  </si>
  <si>
    <t>Mprf sjd ospec tum m andra op O</t>
  </si>
  <si>
    <t>Kemoterapi akut leukemi bidiag O</t>
  </si>
  <si>
    <t>Kemoterapi ej akut leukemi O</t>
  </si>
  <si>
    <t>R75O</t>
  </si>
  <si>
    <t>Transfusion m annan behandling O</t>
  </si>
  <si>
    <t>R77O</t>
  </si>
  <si>
    <t>Koagulationstester O</t>
  </si>
  <si>
    <t>R78O</t>
  </si>
  <si>
    <t>Transfusion erytrocyt/helblod O</t>
  </si>
  <si>
    <t>Transfusion andra blodkr O</t>
  </si>
  <si>
    <t>R85O</t>
  </si>
  <si>
    <t>Aferes o blodcellsep stor O</t>
  </si>
  <si>
    <t>R86O</t>
  </si>
  <si>
    <t>Aferes o blodcellsep övrig O</t>
  </si>
  <si>
    <t>R87O</t>
  </si>
  <si>
    <t>Punktionsbiopsi ben/benmärg O</t>
  </si>
  <si>
    <t>R98O</t>
  </si>
  <si>
    <t>Läkarbesök blodsjukdom O</t>
  </si>
  <si>
    <t>R98X</t>
  </si>
  <si>
    <t>Läkarteam blodsjukdom O</t>
  </si>
  <si>
    <t>R98Z</t>
  </si>
  <si>
    <t>Läkare tel blodsjukdom O</t>
  </si>
  <si>
    <t>R99O</t>
  </si>
  <si>
    <t>Läkarbesök myeloprolif sjd O</t>
  </si>
  <si>
    <t>R99X</t>
  </si>
  <si>
    <t>Läkarteam myeloprolif sjd O</t>
  </si>
  <si>
    <t>R99Z</t>
  </si>
  <si>
    <t>Läkare tel myeloprolif sjd O</t>
  </si>
  <si>
    <t>S01O</t>
  </si>
  <si>
    <t>Op vid infektionssjd och HIV O</t>
  </si>
  <si>
    <t>S99O</t>
  </si>
  <si>
    <t>Läkarbesök infektion/HIV O</t>
  </si>
  <si>
    <t>S99X</t>
  </si>
  <si>
    <t>Läkarteam infektion/HIV O</t>
  </si>
  <si>
    <t>S99Z</t>
  </si>
  <si>
    <t>Läkare tel infektion/HIV O</t>
  </si>
  <si>
    <t>T01O</t>
  </si>
  <si>
    <t>Op psyk sjd eller beroende O</t>
  </si>
  <si>
    <t>T76O</t>
  </si>
  <si>
    <t>Elektrokonvulsiv terapi O</t>
  </si>
  <si>
    <t>T77O</t>
  </si>
  <si>
    <t>Psykosocial funktionsträning O</t>
  </si>
  <si>
    <t>T78O</t>
  </si>
  <si>
    <t>Systematisk psykologisk beh O</t>
  </si>
  <si>
    <t>T79O</t>
  </si>
  <si>
    <t>Psykiatrisk ljusterapi O</t>
  </si>
  <si>
    <t>T99O</t>
  </si>
  <si>
    <t>Läkarbesök psyksjd/beroende O</t>
  </si>
  <si>
    <t>T99X</t>
  </si>
  <si>
    <t>Läkarteam psyksjd/beroende O</t>
  </si>
  <si>
    <t>T99Z</t>
  </si>
  <si>
    <t>Läkare tel psyksjd/beroende O</t>
  </si>
  <si>
    <t>U01O</t>
  </si>
  <si>
    <t>Hudtranspl efter skada O</t>
  </si>
  <si>
    <t>U05O</t>
  </si>
  <si>
    <t>Handkir op efter skada O</t>
  </si>
  <si>
    <t>U09O</t>
  </si>
  <si>
    <t>Andra större op efter skada O</t>
  </si>
  <si>
    <t>U19O</t>
  </si>
  <si>
    <t>Andra op efter skada O</t>
  </si>
  <si>
    <t>U51O</t>
  </si>
  <si>
    <t>Reimpl/andra op multitrauma O</t>
  </si>
  <si>
    <t>U75O</t>
  </si>
  <si>
    <t>Rättsmedicinsk undersökning O</t>
  </si>
  <si>
    <t>U98O</t>
  </si>
  <si>
    <t>Läkarbesök skada/förgiftning O</t>
  </si>
  <si>
    <t>U98X</t>
  </si>
  <si>
    <t>Läkarteam skada/förgiftning O</t>
  </si>
  <si>
    <t>U98Z</t>
  </si>
  <si>
    <t>Läkare tel skada/förgiftning O</t>
  </si>
  <si>
    <t>U99O</t>
  </si>
  <si>
    <t>Läkarbesök multitrauma O</t>
  </si>
  <si>
    <t>U99X</t>
  </si>
  <si>
    <t>Läkarteam multitrauma O</t>
  </si>
  <si>
    <t>U99Z</t>
  </si>
  <si>
    <t>Läkare tel multitrauma O</t>
  </si>
  <si>
    <t>V01O</t>
  </si>
  <si>
    <t>Större brännskada med op O</t>
  </si>
  <si>
    <t>V20O</t>
  </si>
  <si>
    <t>Mindre brännskada med hudtrpl O</t>
  </si>
  <si>
    <t>V21O</t>
  </si>
  <si>
    <t>Mindre brännskada annan op O</t>
  </si>
  <si>
    <t>V99O</t>
  </si>
  <si>
    <t>Läkarbesök brännskador O</t>
  </si>
  <si>
    <t>V99X</t>
  </si>
  <si>
    <t>Läkarteam brännskador O</t>
  </si>
  <si>
    <t>V99Z</t>
  </si>
  <si>
    <t>Läkare tel brännskador O</t>
  </si>
  <si>
    <t>W09O</t>
  </si>
  <si>
    <t>Op annan sjukvårdskontakt O</t>
  </si>
  <si>
    <t>W63O</t>
  </si>
  <si>
    <t>Rehabilitering O</t>
  </si>
  <si>
    <t>W98O</t>
  </si>
  <si>
    <t>Läkarbesök smärtproblem O</t>
  </si>
  <si>
    <t>W98P</t>
  </si>
  <si>
    <t>Läkarteam smärtproblem O</t>
  </si>
  <si>
    <t>W98Z</t>
  </si>
  <si>
    <t>Läkare tel smärtproblem O</t>
  </si>
  <si>
    <t>W99O</t>
  </si>
  <si>
    <t>Läkarbesök andra problem O</t>
  </si>
  <si>
    <t>W99X</t>
  </si>
  <si>
    <t>Läkarteam andra problem O</t>
  </si>
  <si>
    <t>W99Z</t>
  </si>
  <si>
    <t>Läkare tel andra problem O</t>
  </si>
  <si>
    <t>X01O</t>
  </si>
  <si>
    <t>Intensivvårdsåtgärder O</t>
  </si>
  <si>
    <t>X02O</t>
  </si>
  <si>
    <t>Anestesiologisk övervakning O</t>
  </si>
  <si>
    <t>X03O</t>
  </si>
  <si>
    <t>Arteriella nålar o katetrar O</t>
  </si>
  <si>
    <t>X05O</t>
  </si>
  <si>
    <t>Implant pump el injektionsport O</t>
  </si>
  <si>
    <t>X06O</t>
  </si>
  <si>
    <t>U-håll pump el injektionsport O</t>
  </si>
  <si>
    <t>X10O</t>
  </si>
  <si>
    <t>Strålbehandling i narkos O</t>
  </si>
  <si>
    <t>X11O</t>
  </si>
  <si>
    <t>Strålbehandling annan O</t>
  </si>
  <si>
    <t>X12O</t>
  </si>
  <si>
    <t>Strålbehandling m förberedelse O</t>
  </si>
  <si>
    <t>X13O</t>
  </si>
  <si>
    <t>Brakyterapi o isotopbehandling O</t>
  </si>
  <si>
    <t>X14O</t>
  </si>
  <si>
    <t>Strålbehandling mindre O</t>
  </si>
  <si>
    <t>X15O</t>
  </si>
  <si>
    <t>Strålbehandlingsförberedelse O</t>
  </si>
  <si>
    <t>X20O</t>
  </si>
  <si>
    <t>Farmakologiska smärttester O</t>
  </si>
  <si>
    <t>X21O</t>
  </si>
  <si>
    <t>Sensoriska smärttester O</t>
  </si>
  <si>
    <t>X22O</t>
  </si>
  <si>
    <t>Fördjupad smärtanalys O</t>
  </si>
  <si>
    <t>X23O</t>
  </si>
  <si>
    <t>Smärtbehandl m sensorisk stim O</t>
  </si>
  <si>
    <t>X24O</t>
  </si>
  <si>
    <t>Bio-feedback &amp; suggetion O</t>
  </si>
  <si>
    <t>X30O</t>
  </si>
  <si>
    <t>Dialyskontroll, besök</t>
  </si>
  <si>
    <t>X31O</t>
  </si>
  <si>
    <t>Pacemaker-/ICD-kontroll O</t>
  </si>
  <si>
    <t>X32O</t>
  </si>
  <si>
    <t>Stomier kontroll/underhåll O</t>
  </si>
  <si>
    <t>X33O</t>
  </si>
  <si>
    <t>Kontroll av behandling stor O</t>
  </si>
  <si>
    <t>X35O</t>
  </si>
  <si>
    <t>Allergi-immunbristutr m provok O</t>
  </si>
  <si>
    <t>X36O</t>
  </si>
  <si>
    <t>Allergi-immunbristutr O</t>
  </si>
  <si>
    <t>X40O</t>
  </si>
  <si>
    <t>Diagnos/behandl m ljus övrig O</t>
  </si>
  <si>
    <t>X41O</t>
  </si>
  <si>
    <t>Nuklearmed diagnostik O</t>
  </si>
  <si>
    <t>X42O</t>
  </si>
  <si>
    <t>Bestäm kroppssammansätt O</t>
  </si>
  <si>
    <t>X43O</t>
  </si>
  <si>
    <t>Ultraljud övrigt O</t>
  </si>
  <si>
    <t>X44O</t>
  </si>
  <si>
    <t>Neuromusk diagnos/terapi övrig O</t>
  </si>
  <si>
    <t>X45O</t>
  </si>
  <si>
    <t>Funktionella test övriga O</t>
  </si>
  <si>
    <t>X46O</t>
  </si>
  <si>
    <t>Yrkes-/miljömedicinsk utredn O</t>
  </si>
  <si>
    <t>X47O</t>
  </si>
  <si>
    <t>Yrkes-/miljömedicinsk mätning O</t>
  </si>
  <si>
    <t>X51O</t>
  </si>
  <si>
    <t>Venkatetrar O</t>
  </si>
  <si>
    <t>X53O</t>
  </si>
  <si>
    <t>Spolning el borttag av drän O</t>
  </si>
  <si>
    <t>X54O</t>
  </si>
  <si>
    <t>Ödembehandling O</t>
  </si>
  <si>
    <t>X55O</t>
  </si>
  <si>
    <t>Hjälpmedelsåtgärder O</t>
  </si>
  <si>
    <t>X56O</t>
  </si>
  <si>
    <t>Protesutprovning/kontroll O</t>
  </si>
  <si>
    <t>X57O</t>
  </si>
  <si>
    <t>Motorisk funktionsträning O</t>
  </si>
  <si>
    <t>X58O</t>
  </si>
  <si>
    <t>Övriga mindre åtgärder O</t>
  </si>
  <si>
    <t>X60O</t>
  </si>
  <si>
    <t>Undersökning kommunikation O</t>
  </si>
  <si>
    <t>X61O</t>
  </si>
  <si>
    <t>Bild- o ljuddokumentation O</t>
  </si>
  <si>
    <t>X62O</t>
  </si>
  <si>
    <t>Information o utbildning O</t>
  </si>
  <si>
    <t>X63O</t>
  </si>
  <si>
    <t>Vårdadministrativa åtgärder O</t>
  </si>
  <si>
    <r>
      <t xml:space="preserve">X70O </t>
    </r>
    <r>
      <rPr>
        <b/>
        <sz val="8"/>
        <rFont val="Arial"/>
        <family val="2"/>
      </rPr>
      <t>d)</t>
    </r>
  </si>
  <si>
    <t>Läkemedel intravasalt O</t>
  </si>
  <si>
    <r>
      <t xml:space="preserve">X71O </t>
    </r>
    <r>
      <rPr>
        <b/>
        <sz val="8"/>
        <rFont val="Arial"/>
        <family val="2"/>
      </rPr>
      <t>d)</t>
    </r>
  </si>
  <si>
    <t>Läkemedel övrigt O</t>
  </si>
  <si>
    <r>
      <t xml:space="preserve">X72O </t>
    </r>
    <r>
      <rPr>
        <b/>
        <sz val="8"/>
        <rFont val="Arial"/>
        <family val="2"/>
      </rPr>
      <t>d)</t>
    </r>
  </si>
  <si>
    <t>Läkemedel övrigt enklare O</t>
  </si>
  <si>
    <t>X75O</t>
  </si>
  <si>
    <t>Funktionsutredning O</t>
  </si>
  <si>
    <t>X90Z</t>
  </si>
  <si>
    <t>Annan vård per tel O</t>
  </si>
  <si>
    <t>Y75O</t>
  </si>
  <si>
    <t>Psykologbesök O</t>
  </si>
  <si>
    <t>Y75X</t>
  </si>
  <si>
    <t>Psykologbesök team O</t>
  </si>
  <si>
    <t>Y75Y</t>
  </si>
  <si>
    <t>Psykologbesök grupp/gruppteam O</t>
  </si>
  <si>
    <t>Y76O</t>
  </si>
  <si>
    <t>Logopedbesök O</t>
  </si>
  <si>
    <t>Y76X</t>
  </si>
  <si>
    <t>Logopedbesök team O</t>
  </si>
  <si>
    <t>Y76Y</t>
  </si>
  <si>
    <t>Logopedbesök grupp/gruppteam O</t>
  </si>
  <si>
    <t>Y77O</t>
  </si>
  <si>
    <t>Kuratorbesök O</t>
  </si>
  <si>
    <t>Y77X</t>
  </si>
  <si>
    <t>Kuratorbesök team O</t>
  </si>
  <si>
    <t>Y77Y</t>
  </si>
  <si>
    <t>Kuratorbesök grupp/gruppteam O</t>
  </si>
  <si>
    <t>Y78O</t>
  </si>
  <si>
    <t>Ortoptistbesök O</t>
  </si>
  <si>
    <t>Y78X</t>
  </si>
  <si>
    <t>Ortoptistbesök team O</t>
  </si>
  <si>
    <t>Y78Y</t>
  </si>
  <si>
    <t>Ortoptistbesök grupp/gruppteam O</t>
  </si>
  <si>
    <t>Y79O</t>
  </si>
  <si>
    <t>Arbetsterbesök O</t>
  </si>
  <si>
    <t>Y79X</t>
  </si>
  <si>
    <t>Arbetsterbesök team O</t>
  </si>
  <si>
    <t>Y79Y</t>
  </si>
  <si>
    <t>Arbetsterbesök grupp/gruppteam O</t>
  </si>
  <si>
    <t>Y80O</t>
  </si>
  <si>
    <t>Dietistbesök O</t>
  </si>
  <si>
    <t>Y80X</t>
  </si>
  <si>
    <t>Dietistbesök team O</t>
  </si>
  <si>
    <t>Y80Y</t>
  </si>
  <si>
    <t>Dietistbesök grupp/gruppteam O</t>
  </si>
  <si>
    <t>Y81O</t>
  </si>
  <si>
    <t>Audionombesök O</t>
  </si>
  <si>
    <t>Y81X</t>
  </si>
  <si>
    <t>Audionombesök team O</t>
  </si>
  <si>
    <t>Y81Y</t>
  </si>
  <si>
    <t>Audionombesök grupp/gruppteam O</t>
  </si>
  <si>
    <t>Y82O</t>
  </si>
  <si>
    <t>Sjukgymnbesök O</t>
  </si>
  <si>
    <t>Y82X</t>
  </si>
  <si>
    <t>Sjukgymnbesök team O</t>
  </si>
  <si>
    <t>Y82Y</t>
  </si>
  <si>
    <t>Sjukgymnbesök grupp/gruppteam O</t>
  </si>
  <si>
    <t>Y83O</t>
  </si>
  <si>
    <t>Sköterskebesök O</t>
  </si>
  <si>
    <t>Y83X</t>
  </si>
  <si>
    <t>Sköterskebesök team O</t>
  </si>
  <si>
    <t>Y83Y</t>
  </si>
  <si>
    <t>Sköterskebesök grupp/gruppteam O</t>
  </si>
  <si>
    <t>Y86O</t>
  </si>
  <si>
    <t>Barnmorskebesök O</t>
  </si>
  <si>
    <t>Y86X</t>
  </si>
  <si>
    <t>Barnmorskebesök team O</t>
  </si>
  <si>
    <t>Y86Y</t>
  </si>
  <si>
    <t>Barnmorskebesök grupp/gruppteam O</t>
  </si>
  <si>
    <t>Z40O</t>
  </si>
  <si>
    <t>Ny huvuddiag, ospec grupp O</t>
  </si>
  <si>
    <t>Intrakraniella åtgärder, öppenvård</t>
  </si>
  <si>
    <t>Stereotaktisk intrakraniell strålbehandling, öppenvård</t>
  </si>
  <si>
    <t>Implantation/byte av nervstimulator, öppenvård</t>
  </si>
  <si>
    <t>Operationer på ryggmärg och närliggande vävnad, öppenvård</t>
  </si>
  <si>
    <t>Operationer på extrakraniella kärl, öppenvård</t>
  </si>
  <si>
    <t>Operationer på karpaltunnel, öppenvård</t>
  </si>
  <si>
    <t>Op på hjärnnerver &amp; andra delar av nervsystemet, öppenvård</t>
  </si>
  <si>
    <t>Läkemedelstillförsel i CNS, öppenvård</t>
  </si>
  <si>
    <t>Lumbalpunktion, besök</t>
  </si>
  <si>
    <t>Operationer på retina, öppenvård</t>
  </si>
  <si>
    <t>Operationer i orbita, öppenvård</t>
  </si>
  <si>
    <t>Primära operationer på iris, öppenvård</t>
  </si>
  <si>
    <t>B12P</t>
  </si>
  <si>
    <t>Bilateral linsoperation utom discission av sekundär katarakt, öppenvård</t>
  </si>
  <si>
    <t>B12Q</t>
  </si>
  <si>
    <t>Ensidig linsoperationer utom discission av sekundär katarakt, öppenvård</t>
  </si>
  <si>
    <t>Extraokulära operationer exkl ögonhåla, öppenvård</t>
  </si>
  <si>
    <t>Intraokulära operationer utom på retina, iris och lins, öppenvård</t>
  </si>
  <si>
    <t>Ögondiagnostik med större undersökning, besök</t>
  </si>
  <si>
    <t>Ögondiagnostik med biopsi, besök</t>
  </si>
  <si>
    <t>Ögondiagnostik med annan undersökning, besök</t>
  </si>
  <si>
    <t>Ögonåtgärder, terapeutiska, besök</t>
  </si>
  <si>
    <t>Ögonfotografering, besök</t>
  </si>
  <si>
    <t>Trakeostomi, öppenvård</t>
  </si>
  <si>
    <t>Operationer på spottkörtel exkl avlägsnande, öppenvård</t>
  </si>
  <si>
    <t>Operationer på bihålor, öppenvård</t>
  </si>
  <si>
    <t>Operationer på hörselben och andra benstrukturer i örat, öppenvård</t>
  </si>
  <si>
    <t>Diverse operationer på öron, näsa, mun och hals, öppenvård</t>
  </si>
  <si>
    <t>Diverse små operationer på öron, näsa, mun och hals, öppenvård</t>
  </si>
  <si>
    <t>Operation för sömnapnésyndrom, öppenvård</t>
  </si>
  <si>
    <t>Näsplastiker, öppenvård</t>
  </si>
  <si>
    <t>Operationer på tonsiller och adenoid, öppenvård</t>
  </si>
  <si>
    <t>Andra operationer i öron, näsa, mun och hals, öppenvård</t>
  </si>
  <si>
    <t>Operationer i munhålan, öppenvård</t>
  </si>
  <si>
    <t>Tandextraktion eller restaurering, öppenvård</t>
  </si>
  <si>
    <t>Endoskopi av övre luftvägar, öppenvård</t>
  </si>
  <si>
    <t>ÖNH-åtgärder, större, öppenvård</t>
  </si>
  <si>
    <t>Sömnapnéutredning, öppenvård</t>
  </si>
  <si>
    <t>ÖNH-biopsier, besök</t>
  </si>
  <si>
    <t>ÖNH-incisioner och suturer, öppenvård</t>
  </si>
  <si>
    <t>Hörselförbättrande åtgärder, besök</t>
  </si>
  <si>
    <t>Audiometri, resurskrävande, besök</t>
  </si>
  <si>
    <t>Audiometri, övrig, besök</t>
  </si>
  <si>
    <t>Lungtransplantation, öppenvård</t>
  </si>
  <si>
    <t>Större toraxoperationer, öppenvård</t>
  </si>
  <si>
    <t>Andra operationer på andningsorganen, öppenvård</t>
  </si>
  <si>
    <t>Respiratorbehandling för sjukdomar i andningsorganen, öppenvård</t>
  </si>
  <si>
    <t>Endoskopi av nedre luftvägar, öppenvård</t>
  </si>
  <si>
    <t>Lungfunktionsundersökningar, besök</t>
  </si>
  <si>
    <t>Toraxpunktion, öppenvård</t>
  </si>
  <si>
    <t>Hjärttransplantation och assisterad cirkulation, öppenvård</t>
  </si>
  <si>
    <t>Operation av hjärtklaffar, öppenvård</t>
  </si>
  <si>
    <t>Koronar bypass-operation, öppenvård</t>
  </si>
  <si>
    <t>Större kardiovaskulära operationer, öppenvård</t>
  </si>
  <si>
    <t>Andra kardiotorakala operationer, öppenvård</t>
  </si>
  <si>
    <t>Perkutana kardiovaskulära åtgärder, öppenvård</t>
  </si>
  <si>
    <t>Amputationer pga cirkulationssjukdomar, andra delar än övre extremitet eller tå, öppenvård</t>
  </si>
  <si>
    <t>Amputationer av övre extremitet eller tå pga cirkulationssjukdomar, öppenvård</t>
  </si>
  <si>
    <t>Insättning, byte eller borttagande av permanent pacemaker eller defibrillator, öppenvård</t>
  </si>
  <si>
    <t>Underbindning &amp; stripping av ven, öppenvård</t>
  </si>
  <si>
    <t>Övriga kärloperationer, öppenvård</t>
  </si>
  <si>
    <t>Andra operationer vid sjukdomar i cirkulationsorganen, öppenvård</t>
  </si>
  <si>
    <t>Cirkulationssjukdomar med hjärtkateterisering, öppenvård</t>
  </si>
  <si>
    <t>Elkonvertering, öppenvård</t>
  </si>
  <si>
    <t>Kombinerade hjärtundersökningar, besök</t>
  </si>
  <si>
    <t>Långtidsmonitorering av EKG eller blodtryck, besök</t>
  </si>
  <si>
    <t>Arbetsprov, besök</t>
  </si>
  <si>
    <t>Ekokardiografi, besök</t>
  </si>
  <si>
    <t>Kärlbiopsier, besök</t>
  </si>
  <si>
    <t>Rektal resektion och exstirpation, öppenvård</t>
  </si>
  <si>
    <t>Större tunn- och tjocktarmsoperationer, öppenvård</t>
  </si>
  <si>
    <t>Adherenslösning och delning av brid, öppenvård</t>
  </si>
  <si>
    <t>Mindre tunn- och tjocktarmsoperationer, öppenvård</t>
  </si>
  <si>
    <t>Operationer på magsäck, matstrupe och tolvfingertarm, öppenvård</t>
  </si>
  <si>
    <t>Operationer i analregionen, stomirevisioner och andra mindre tarmingrepp, öppenvård</t>
  </si>
  <si>
    <t>Operationer av andra bråck än inguinala och femorala, öppenvård</t>
  </si>
  <si>
    <t>Operationer av unilaterala inguinala och femorala bråck, öppenvård</t>
  </si>
  <si>
    <t>Operationer av bilaterala inguinala och femorala bråck, öppenvård</t>
  </si>
  <si>
    <t>Appendektomi, öppenvård</t>
  </si>
  <si>
    <t>Andra operationer i mage och tarm, öppenvård</t>
  </si>
  <si>
    <t>Endoskopisk inläggning av gastrointestinal stent, öppenvård</t>
  </si>
  <si>
    <t>Terapeutisk enteroskopi, öppenvård</t>
  </si>
  <si>
    <t>Terapeutisk endoskopi av övre gastrointestinalkanalen, öppenvård</t>
  </si>
  <si>
    <t>Endoskopisk hemorrojdbehandling, öppenvård</t>
  </si>
  <si>
    <t>Annan terapeutisk rektoskopi, öppenvård</t>
  </si>
  <si>
    <t>Enteroskopi, öppenvård</t>
  </si>
  <si>
    <t>Koloskopi, öppenvård</t>
  </si>
  <si>
    <t>Endoskopi av övre gastrointestinalkanalen, öppenvård</t>
  </si>
  <si>
    <t>Rektosigmoideoskopi, öppenvård</t>
  </si>
  <si>
    <t>Kombinerad gastrointestinal endoskopi, öppenvård</t>
  </si>
  <si>
    <t>Punktion/biopsi andra bukorgan, öppenvård</t>
  </si>
  <si>
    <t>Punktion/biopsi lever/gallvägar/pankreas, öppenvård</t>
  </si>
  <si>
    <t>Levertransplantation, öppenvård</t>
  </si>
  <si>
    <t>Pankreastransplantation med eller utan njurtransplantation, öppenvård</t>
  </si>
  <si>
    <t>Pankreas-, lever- eller shuntoperationer, öppenvård</t>
  </si>
  <si>
    <t>Kolecystektomi och gallvägsoperationer, öppenvård</t>
  </si>
  <si>
    <t>Diagnostiska operationer på lever och gallvägar, öppenvård</t>
  </si>
  <si>
    <t>Andra operationer på lever, gallvägar och pankreas, öppenvård</t>
  </si>
  <si>
    <t>Endoskopisk inläggning av stent i gallvägar, öppenvård</t>
  </si>
  <si>
    <t>Terapeutisk endoskopisk gallvägsundersökning, öppenvård</t>
  </si>
  <si>
    <t>Endoskopisk gallvägsundersökning, öppenvård</t>
  </si>
  <si>
    <t>Ledproteser på nedre extremitet, öppenvård</t>
  </si>
  <si>
    <t>Operationer på höft och femur utom på större led, öppenvård</t>
  </si>
  <si>
    <t>Amputation för sjukdomar i  muskler, ben eller bindväv, öppenvård</t>
  </si>
  <si>
    <t>Större knäoperationer, öppenvård</t>
  </si>
  <si>
    <t>Andra knäoperationer, öppenvård</t>
  </si>
  <si>
    <t>Fotoperationer, öppenvård</t>
  </si>
  <si>
    <t>Lokal excision och avlägsnande av internt fixationsmtrl i höft och lår, öppenvård</t>
  </si>
  <si>
    <t>Rygg- och halsoperationer, öppenvård</t>
  </si>
  <si>
    <t>Större reimplantationer eller ledprotesoperationer på övre extremitet, öppenvård</t>
  </si>
  <si>
    <t>Större operationer på skuldra/armbåge, öppenvård</t>
  </si>
  <si>
    <t>Andra armoperationer, öppenvård</t>
  </si>
  <si>
    <t>Större tum- &amp; ledoperationer, öppenvård</t>
  </si>
  <si>
    <t>Hand- och handledsoperationer utom på större leder, öppenvård</t>
  </si>
  <si>
    <t>Operationer på fotled, underben eller överarm, öppenvård</t>
  </si>
  <si>
    <t>Lokal excision och avlägsnande av internt fixationsmtrl utom i höft och lår, öppenvård</t>
  </si>
  <si>
    <t>Biopsier från muskel, ben och bindväv, öppenvård</t>
  </si>
  <si>
    <t>Sårrevision och hudtransplantation för sjukdomar i muskler, ben och bindväv utom hand, öppenvård</t>
  </si>
  <si>
    <t>Bindvävsoperationer, öppenvård</t>
  </si>
  <si>
    <t>Diagnostisk artroskopi, öppenvård</t>
  </si>
  <si>
    <t>Andra operationer på muskler, ben &amp; bindväv</t>
  </si>
  <si>
    <t>Sluten ledoperation eller frakturreposition, öppenvård</t>
  </si>
  <si>
    <t>Ledpunktion av djupare leder eller ledspolning, besök</t>
  </si>
  <si>
    <t>Punktionsbiopsi rörelseapparatens mjukdelar, besök</t>
  </si>
  <si>
    <t>Mjukdelsincisioner, mindre resurskrävande, öppenvård</t>
  </si>
  <si>
    <t>Läkemedelstillförsel intraartikulärt, besök</t>
  </si>
  <si>
    <t>Ortopedisk bandagering med cirkulärgips, besök</t>
  </si>
  <si>
    <t>Extraktion av externt fixationsmaterial, öppenvård</t>
  </si>
  <si>
    <t>Ortopedisk bandagering med gipsskena, besök</t>
  </si>
  <si>
    <t>Ledpunktion, övriga leder, besök</t>
  </si>
  <si>
    <t>Ortopedisk bandagering, ej gips, besök</t>
  </si>
  <si>
    <t>Hudtranspl &amp; revision, öppenvård</t>
  </si>
  <si>
    <t>Perianala &amp; pilonidala operationer, öppenvård</t>
  </si>
  <si>
    <t>Plastikkirurgiska operationer i hud och underhud, öppenvård</t>
  </si>
  <si>
    <t>Andra operationer i hud och underhud, öppenvård</t>
  </si>
  <si>
    <t>Diagnostik och behandling med ljus, resurskrävande, besök</t>
  </si>
  <si>
    <t>Hudingrepp, större utom excision/biopsi, öppenvård</t>
  </si>
  <si>
    <t>Hudexcisioner i huvud-halsregionen &amp; andra större, öppenvård</t>
  </si>
  <si>
    <t>Övriga hudexcisioner och biopsier, öppenvård</t>
  </si>
  <si>
    <t>Hudingrepp, övriga, öppenvård</t>
  </si>
  <si>
    <t>Total mastektomi för malign tumör, öppenvård</t>
  </si>
  <si>
    <t>Rekonstruktion eller annan plastik av bröst, öppenvård</t>
  </si>
  <si>
    <t>Subtotal mastektomi för malign tumör, öppenvård</t>
  </si>
  <si>
    <t>Bröstoperationer för benignt tillstånd utom biopsi &amp; lokal excision, öppenvård</t>
  </si>
  <si>
    <t>Bröstbiopsi &amp; lokal excision för benignt tillstånd, öppenvård</t>
  </si>
  <si>
    <t>Andra operationer vid bröstkörtelsjukdom, öppenvård</t>
  </si>
  <si>
    <t>Incision/punktion bröst, besök</t>
  </si>
  <si>
    <t>Amputation av nedre extrem för endokrina, nutritiva &amp; metabola sjukdomar, öppenvård</t>
  </si>
  <si>
    <t>Hypofys- och binjureoperationer, öppenvård</t>
  </si>
  <si>
    <t>Mag-tarmoperationer mot fetma, öppenvård</t>
  </si>
  <si>
    <t>Andra fetmaoperationer, öppenvård</t>
  </si>
  <si>
    <t>Bisköldkörteloperationer, öppenvård</t>
  </si>
  <si>
    <t>Sköldkörteloperationer, öppenvård</t>
  </si>
  <si>
    <t>Andra operationer för endokrin, nutrit &amp; metab sjukdomar, öppenvård</t>
  </si>
  <si>
    <t>Punktion av endokrina organ, besök</t>
  </si>
  <si>
    <t>Njurtransplantation, öppenvård</t>
  </si>
  <si>
    <t>Njur-, urinledar- &amp; större blåsoperation, öppenvård</t>
  </si>
  <si>
    <t>Mindre urinblåsoperationer, öppenvård</t>
  </si>
  <si>
    <t>Transuretrala operationer, öppenvård</t>
  </si>
  <si>
    <t>Uretrala operationer, öppenvård</t>
  </si>
  <si>
    <t>Andra njur &amp; urinvägsoperationer, öppenvård</t>
  </si>
  <si>
    <t>Dialysbehandling, öppenvård, komplicerat</t>
  </si>
  <si>
    <t>Dialysbehandling, öppenvård, ej komplicerat</t>
  </si>
  <si>
    <t>Litotripsi, öppenvård</t>
  </si>
  <si>
    <t>Terapeutisk endoskopi av urinvägar, öppenvård</t>
  </si>
  <si>
    <t>Endoskopi av övre urinvägar, öppenvård</t>
  </si>
  <si>
    <t>Endoskopi av nedre urinvägar, öppenvård</t>
  </si>
  <si>
    <t>Punktion av njure och retroperitoneum, öppenvård</t>
  </si>
  <si>
    <t>Funktionsundersökningar av njurar och urinvägar, besök</t>
  </si>
  <si>
    <t>Urogenitala åtgärder, resurskrävande, öppenvård</t>
  </si>
  <si>
    <t>Stor bäckenoperation på man, öppenvård</t>
  </si>
  <si>
    <t>Transuretral prostatektomi, öppenvård</t>
  </si>
  <si>
    <t>Testikeloperationer, öppenvård</t>
  </si>
  <si>
    <t>Penisoperationer, öppenvård</t>
  </si>
  <si>
    <t>Omskärelse, öppenvård</t>
  </si>
  <si>
    <t>Sterilisering, manlig, öppenvård</t>
  </si>
  <si>
    <t>Andra operationer på manliga genitalia, öppenvård</t>
  </si>
  <si>
    <t>Manliga genitalia, biopsi, besök</t>
  </si>
  <si>
    <t>Radikal hysterektomi, vulvektomi och bäckenutrymning, öppenvård</t>
  </si>
  <si>
    <t>Operationer på uterus och adnex för malignitet utanför ovarier/adnex, öppenvård</t>
  </si>
  <si>
    <t>Rekonstruktiva operationer på kvinnliga genitalia, öppenvård</t>
  </si>
  <si>
    <t>Operationer på uterus och adenex för malignitet i ovarier/adnex, öppenvård</t>
  </si>
  <si>
    <t>Operationer på uterus och adenex för benign sjukdom, öppenvård</t>
  </si>
  <si>
    <t>Operationer på cervix, vagina och vulva, öppenvård</t>
  </si>
  <si>
    <t>Gynekologisk laparoskopi eller öppen sterilisering, öppenvård</t>
  </si>
  <si>
    <t>Laparoskopisk eller endoskopisk sterilisering, öppenvård</t>
  </si>
  <si>
    <t>Skrapning, konisering och radioaktiva inlägg, öppenvård</t>
  </si>
  <si>
    <t>Andra gynekologiska operationer, öppenvård</t>
  </si>
  <si>
    <t>Endoskopi av kvinnliga genitalia, öppenvård</t>
  </si>
  <si>
    <t>Gynekologiska biopsier, besök</t>
  </si>
  <si>
    <t>Kejsarsnitt, öppenvård</t>
  </si>
  <si>
    <t>Vaginal förlossning, öppenvård</t>
  </si>
  <si>
    <t>Vaginal förlossning med relaterad operation, öppenvård</t>
  </si>
  <si>
    <t>Obstetriska problem med andra operationer i öppenvård</t>
  </si>
  <si>
    <t>Kirurgisk abort, öppenvård</t>
  </si>
  <si>
    <t>Farmakologisk eller spontan abort, öppenvård</t>
  </si>
  <si>
    <t>Punktion foster/placenta, öppenvård</t>
  </si>
  <si>
    <t>Obstetriskt ultraljud, besök</t>
  </si>
  <si>
    <t>Mjältextirpation, öppenvård</t>
  </si>
  <si>
    <t>Annan åtgärd för sjukdom i blod eller blodbildande organ, öppenvård</t>
  </si>
  <si>
    <t>Allogen stamcellstransplantation, öppenvård</t>
  </si>
  <si>
    <t>Annan stamcellstransplantation, öppenvård</t>
  </si>
  <si>
    <t>Lymfom och leukemi med operation, öppenvård</t>
  </si>
  <si>
    <t>Myeloproliferativa sjukdomar, ospecificerade tumörer, med stor operation, öppenvård</t>
  </si>
  <si>
    <t>Myeloproliferativa sjukdomar, ospecificerade tumörer, med annan operation, öppenvård</t>
  </si>
  <si>
    <t>Transfusion med annan behandling, öppenvård</t>
  </si>
  <si>
    <t>Transfusion av erytrocyter eller helblod, öppenvård</t>
  </si>
  <si>
    <t>Transfusion av andra blodkroppar, öppenvård</t>
  </si>
  <si>
    <t>Afereser och blodcellseparationer, större, besök</t>
  </si>
  <si>
    <t>Afereser och blodcellseparationer, övriga, besök</t>
  </si>
  <si>
    <t>Punktionsbiopsi ben och benmärg, besök</t>
  </si>
  <si>
    <t>Operationer vid infektionssjukdomar, inklusive HIV, öppenvård</t>
  </si>
  <si>
    <t>Operationer vid psykiska sjukdomar, beteendestörningar och alkohol- eller drogberoende, öppenvård</t>
  </si>
  <si>
    <t>Hudtransplantation efter skada, öppenvård</t>
  </si>
  <si>
    <t>Handkirurgiska ingrepp efter skada, öppenvård</t>
  </si>
  <si>
    <t>Andra större operationer efter skada, öppenvård</t>
  </si>
  <si>
    <t>Andra operationer efter skada, öppenvård</t>
  </si>
  <si>
    <t>Reimplantation och andra op vid multipelt trauma, öppenvård</t>
  </si>
  <si>
    <t>Omfattande brännskador, med operation, öppenvård</t>
  </si>
  <si>
    <t>Operationer utförda i samband med andra kontakter med sjukvården, öppenvård</t>
  </si>
  <si>
    <t>Mindre omfattande brännskador, med hudtransplantation, öppenvård</t>
  </si>
  <si>
    <t>Mindre omfattande brännskador, med sårrevision el andra operationer, öppenvård</t>
  </si>
  <si>
    <t>Arteriella nålar och katetrar, besök</t>
  </si>
  <si>
    <t>Implantation av pump el injektionsport, öppenvård</t>
  </si>
  <si>
    <t>Strålbehandling, resurskrävande i narkos, öppenvård</t>
  </si>
  <si>
    <t>Strålbehandling, resurskrävande, öppenvård</t>
  </si>
  <si>
    <t>Strålbehandling inklusive förberedande åtgärder, öppenvård</t>
  </si>
  <si>
    <t>Brakyterapi och isotopbehandling, öppenvård</t>
  </si>
  <si>
    <t>Strålbehandling, mindre resurskrävande, öppenvård</t>
  </si>
  <si>
    <t>Strålbehandlingsförberedelser, öppenvård</t>
  </si>
  <si>
    <t>Farmakologiska smärttester, besök</t>
  </si>
  <si>
    <t>Kontroll av patient med pågående behandling, resurskrävande, besök</t>
  </si>
  <si>
    <t>Allergi- eller immunbristutredning med provokation, öppenvård</t>
  </si>
  <si>
    <t>Allergi- eller immunbristutredning, besök</t>
  </si>
  <si>
    <t>Diagnostik och behandling med ljus, övrig, besök</t>
  </si>
  <si>
    <t>Bestämning av kroppssammansättning, besök</t>
  </si>
  <si>
    <t>Ultraljud, övrigt, besök</t>
  </si>
  <si>
    <t>Venkatetrar, besök</t>
  </si>
  <si>
    <t>Övriga mindre åtgärder, besök</t>
  </si>
  <si>
    <t>Tyngre sällsynt, eller felaktig, kombination av huvuddiagnos och åtgärd, öppenvård</t>
  </si>
  <si>
    <t>Annan sällsynt, eller felaktig, kombination av huvuddiagnos och åtgärd, öppenvård</t>
  </si>
  <si>
    <t>Huvuddiagnos fattas, öppenvård</t>
  </si>
  <si>
    <t>Huvuddiagnos ogiltig, öppenvård</t>
  </si>
  <si>
    <t>Huvuddiagnos och patientens kön passar inte ihop, öppenvård</t>
  </si>
  <si>
    <t>Patientens kön fattas, öppenvård</t>
  </si>
  <si>
    <t>Omöjlig eller alltför ospecificerad åtgärd, öppenvård</t>
  </si>
  <si>
    <t>Patienten är för ung för diagnosen, öppenvård</t>
  </si>
  <si>
    <t>Patienten är för gammal för diagnosen, öppenvård</t>
  </si>
  <si>
    <t>Patientens ålder är felaktig (&gt; 125 år), öppenvård</t>
  </si>
  <si>
    <t>Felaktig kombination av diagnos och åtgärd, öppenvård</t>
  </si>
  <si>
    <t>Felaktig kombination av huvuddiagnos och bidiagnos, öppenvård</t>
  </si>
  <si>
    <t>Besökstyp el yrkeskategori saknas, öppenvård</t>
  </si>
  <si>
    <t>Ny huvuddiagnos med ospecifik gruppering, öppenvård</t>
  </si>
  <si>
    <t>R50O</t>
  </si>
  <si>
    <t>R51O</t>
  </si>
  <si>
    <t>X70O</t>
  </si>
  <si>
    <t>X71O</t>
  </si>
  <si>
    <t>MDC</t>
  </si>
  <si>
    <t>Trimgräns (kr)</t>
  </si>
  <si>
    <t>Vikt</t>
  </si>
  <si>
    <t>Text</t>
  </si>
  <si>
    <t>Skånes universitets-  sjukhus</t>
  </si>
  <si>
    <t>Blekinge           Thoraxcentrum</t>
  </si>
  <si>
    <t>Övriga 
sjukhus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</si>
  <si>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</si>
  <si>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</si>
  <si>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</si>
  <si>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</si>
  <si>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</si>
  <si>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</si>
  <si>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</si>
  <si>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</si>
  <si>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</si>
  <si>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30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</si>
  <si>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</si>
  <si>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</si>
  <si>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</si>
  <si>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</si>
  <si>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</si>
  <si>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</si>
  <si>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</si>
  <si>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</si>
  <si>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</si>
  <si>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</si>
  <si>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</si>
  <si>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24</t>
  </si>
  <si>
    <t>22</t>
  </si>
  <si>
    <t>23</t>
  </si>
  <si>
    <t>40</t>
  </si>
  <si>
    <t>50</t>
  </si>
  <si>
    <t>99</t>
  </si>
  <si>
    <t>DRG_text</t>
  </si>
  <si>
    <t>vikt_2013</t>
  </si>
  <si>
    <t>C22N</t>
  </si>
  <si>
    <t>Z40N</t>
  </si>
  <si>
    <t>Bil 3.2</t>
  </si>
  <si>
    <t>Robotassisterad kirurgi</t>
  </si>
  <si>
    <t>Kostnad per vårddag inkl läkarinsats</t>
  </si>
  <si>
    <t>Rehabiliteringsmedicin/Geriatrik</t>
  </si>
  <si>
    <t>Hallands Sjukhus</t>
  </si>
  <si>
    <t>Kapselendoskopi av tunntarm</t>
  </si>
  <si>
    <t>enligt KVÅ-kod UJX00</t>
  </si>
  <si>
    <t>Inpassning av annan yttre protes</t>
  </si>
  <si>
    <t>G78O</t>
  </si>
  <si>
    <t>Allogen stamcellstranspl O</t>
  </si>
  <si>
    <t>W98X</t>
  </si>
  <si>
    <t>Y84Y</t>
  </si>
  <si>
    <t>Skötarebesök grupp/gruppteam O</t>
  </si>
  <si>
    <t>Y85Y</t>
  </si>
  <si>
    <t>Underskötbesök grupp/gruppteam O</t>
  </si>
  <si>
    <t>Krontal söder</t>
  </si>
  <si>
    <t>G01N</t>
  </si>
  <si>
    <t>Levertransplantation</t>
  </si>
  <si>
    <t>H17C</t>
  </si>
  <si>
    <t>Stor op höft/lår ej prot &gt;17 K</t>
  </si>
  <si>
    <t>H17E</t>
  </si>
  <si>
    <t>Stor op höft/lår ej prot &gt;17 U</t>
  </si>
  <si>
    <t>H18C</t>
  </si>
  <si>
    <t>H18E</t>
  </si>
  <si>
    <t>Q12N</t>
  </si>
  <si>
    <t>Eftervård vid födselvikt &lt; 1000g</t>
  </si>
  <si>
    <t>W02N</t>
  </si>
  <si>
    <t>Extrakorp/assist cirkulation</t>
  </si>
  <si>
    <t>Krontal väster</t>
  </si>
  <si>
    <t>Bil 5.6</t>
  </si>
  <si>
    <t>Mödrahälsovård och</t>
  </si>
  <si>
    <t>Ungdomsmottagningar</t>
  </si>
  <si>
    <t>MÖDRAHÄLSOVÅRD</t>
  </si>
  <si>
    <t>Läkare</t>
  </si>
  <si>
    <t>Barnmorska</t>
  </si>
  <si>
    <t>Undersköterska</t>
  </si>
  <si>
    <t>Sjukgymnast</t>
  </si>
  <si>
    <t>Psykolog</t>
  </si>
  <si>
    <t>Övriga vårdgivare</t>
  </si>
  <si>
    <t>Ersättningen för medicinsk service är inkluderad i ovanstående priser</t>
  </si>
  <si>
    <t>UNGDOMSMOTTAGNING</t>
  </si>
  <si>
    <t>Kurator</t>
  </si>
  <si>
    <t>Distriktssköterska</t>
  </si>
  <si>
    <t>Handikappverksamheten i Halland</t>
  </si>
  <si>
    <t>Bil 5.7</t>
  </si>
  <si>
    <t>Hörselvård</t>
  </si>
  <si>
    <t>Audionom</t>
  </si>
  <si>
    <t>Pedagog</t>
  </si>
  <si>
    <t>Sjuksköterska</t>
  </si>
  <si>
    <t>Syncentral</t>
  </si>
  <si>
    <t>Optiker</t>
  </si>
  <si>
    <t>Habilitering</t>
  </si>
  <si>
    <t>Arbetsterapeut</t>
  </si>
  <si>
    <t>Logoped</t>
  </si>
  <si>
    <t>Hab.ass/undersköt.</t>
  </si>
  <si>
    <t>Tolkcentralen</t>
  </si>
  <si>
    <t>Tolktjänst</t>
  </si>
  <si>
    <t>Restid</t>
  </si>
  <si>
    <t xml:space="preserve">Resor tillkommer </t>
  </si>
  <si>
    <t>Ersättning för medicinsk service är inkluderad i ovanstående priser</t>
  </si>
  <si>
    <t>Priser före avdrag för patientavgifter</t>
  </si>
  <si>
    <t xml:space="preserve">  </t>
  </si>
  <si>
    <t>Hallands Sjukhus i Halmstad och Varberg</t>
  </si>
  <si>
    <t>A40O</t>
  </si>
  <si>
    <t>A44O</t>
  </si>
  <si>
    <t>A45O</t>
  </si>
  <si>
    <t>A46O</t>
  </si>
  <si>
    <t>A47O</t>
  </si>
  <si>
    <t>A50O</t>
  </si>
  <si>
    <t>A51O</t>
  </si>
  <si>
    <t>A52O</t>
  </si>
  <si>
    <t>A53O</t>
  </si>
  <si>
    <t>A55O</t>
  </si>
  <si>
    <t>A60O</t>
  </si>
  <si>
    <t>A61O</t>
  </si>
  <si>
    <t>A62O</t>
  </si>
  <si>
    <t>B30O</t>
  </si>
  <si>
    <t>B31O</t>
  </si>
  <si>
    <t>B35O</t>
  </si>
  <si>
    <t>C30O</t>
  </si>
  <si>
    <t>C31O</t>
  </si>
  <si>
    <t>C32O</t>
  </si>
  <si>
    <t>C35O</t>
  </si>
  <si>
    <t>C36O</t>
  </si>
  <si>
    <t>C37O</t>
  </si>
  <si>
    <t>C40O</t>
  </si>
  <si>
    <t>C48O</t>
  </si>
  <si>
    <t>C49O</t>
  </si>
  <si>
    <t>D30O</t>
  </si>
  <si>
    <t>D31O</t>
  </si>
  <si>
    <t>D32O</t>
  </si>
  <si>
    <t>D35O</t>
  </si>
  <si>
    <t>D40O</t>
  </si>
  <si>
    <t>D41O</t>
  </si>
  <si>
    <t>D42O</t>
  </si>
  <si>
    <t>D45O</t>
  </si>
  <si>
    <t>D46O</t>
  </si>
  <si>
    <t>D47O</t>
  </si>
  <si>
    <t>D48O</t>
  </si>
  <si>
    <t>D49O</t>
  </si>
  <si>
    <t>D50O</t>
  </si>
  <si>
    <t>Invasiv åtg perifer veninsuff O</t>
  </si>
  <si>
    <t>E41O</t>
  </si>
  <si>
    <t>E46O</t>
  </si>
  <si>
    <t>E47O</t>
  </si>
  <si>
    <t>E48O</t>
  </si>
  <si>
    <t>E50O</t>
  </si>
  <si>
    <t>E51O</t>
  </si>
  <si>
    <t>E52O</t>
  </si>
  <si>
    <t>E53O</t>
  </si>
  <si>
    <t>E60O</t>
  </si>
  <si>
    <t>E65O</t>
  </si>
  <si>
    <t>E66O</t>
  </si>
  <si>
    <t>E67O</t>
  </si>
  <si>
    <t>E68O</t>
  </si>
  <si>
    <t>F40O</t>
  </si>
  <si>
    <t>F43O</t>
  </si>
  <si>
    <t>F45O</t>
  </si>
  <si>
    <t>F47O</t>
  </si>
  <si>
    <t>F49O</t>
  </si>
  <si>
    <t>G30O</t>
  </si>
  <si>
    <t>G33O</t>
  </si>
  <si>
    <t>G35O</t>
  </si>
  <si>
    <t>G38O</t>
  </si>
  <si>
    <t>H50O</t>
  </si>
  <si>
    <t>H51O</t>
  </si>
  <si>
    <t>H52O</t>
  </si>
  <si>
    <t>H53O</t>
  </si>
  <si>
    <t>H54O</t>
  </si>
  <si>
    <t>H55O</t>
  </si>
  <si>
    <t>H56O</t>
  </si>
  <si>
    <t>H57O</t>
  </si>
  <si>
    <t>H58O</t>
  </si>
  <si>
    <t>H59O</t>
  </si>
  <si>
    <t>H60O</t>
  </si>
  <si>
    <t>H61O</t>
  </si>
  <si>
    <t>H62O</t>
  </si>
  <si>
    <t>H63O</t>
  </si>
  <si>
    <t>H64O</t>
  </si>
  <si>
    <t>H65O</t>
  </si>
  <si>
    <t>H67O</t>
  </si>
  <si>
    <t>J40O</t>
  </si>
  <si>
    <t>J45O</t>
  </si>
  <si>
    <t>J50O</t>
  </si>
  <si>
    <t>J55O</t>
  </si>
  <si>
    <t>J56O</t>
  </si>
  <si>
    <t>K20O</t>
  </si>
  <si>
    <t>L40O</t>
  </si>
  <si>
    <t>L45O</t>
  </si>
  <si>
    <t>L50O</t>
  </si>
  <si>
    <t>L55O</t>
  </si>
  <si>
    <t>M31O</t>
  </si>
  <si>
    <t>M35O</t>
  </si>
  <si>
    <t>M40O</t>
  </si>
  <si>
    <t>M45O</t>
  </si>
  <si>
    <t>M50O</t>
  </si>
  <si>
    <t>M55O</t>
  </si>
  <si>
    <t>N40O</t>
  </si>
  <si>
    <t>N45O</t>
  </si>
  <si>
    <t>N50O</t>
  </si>
  <si>
    <t>O45O</t>
  </si>
  <si>
    <t>P15O</t>
  </si>
  <si>
    <t>P19O</t>
  </si>
  <si>
    <t>P20O</t>
  </si>
  <si>
    <t>P30O</t>
  </si>
  <si>
    <t>P40O</t>
  </si>
  <si>
    <t>R06O</t>
  </si>
  <si>
    <t>R07O</t>
  </si>
  <si>
    <t>R08O</t>
  </si>
  <si>
    <t>R29O</t>
  </si>
  <si>
    <t>R30O</t>
  </si>
  <si>
    <t>R31O</t>
  </si>
  <si>
    <t>R60O</t>
  </si>
  <si>
    <t>S06O</t>
  </si>
  <si>
    <t>S20O</t>
  </si>
  <si>
    <t>S30O</t>
  </si>
  <si>
    <t>S40O</t>
  </si>
  <si>
    <t>U29O</t>
  </si>
  <si>
    <t>U30O</t>
  </si>
  <si>
    <t>U35O</t>
  </si>
  <si>
    <t>U42O</t>
  </si>
  <si>
    <t>U64O</t>
  </si>
  <si>
    <t>V30O</t>
  </si>
  <si>
    <t>Huvuddiagnos fattas O</t>
  </si>
  <si>
    <t>Z81O</t>
  </si>
  <si>
    <t>Omöjlig dagkirurgi O</t>
  </si>
  <si>
    <t>Z82O</t>
  </si>
  <si>
    <t>PSYKIATRI HALLAND</t>
  </si>
  <si>
    <t>SPECIALISERAD VÅRD/LÄNSSJUKVÅRD</t>
  </si>
  <si>
    <t>VUXENPSYKIATRI</t>
  </si>
  <si>
    <t>Dagsjukvård, läkare</t>
  </si>
  <si>
    <t>Teambesök, läkare</t>
  </si>
  <si>
    <t>Annan vårdgivare</t>
  </si>
  <si>
    <t>Dagsjukvård, annan vårdgivare</t>
  </si>
  <si>
    <t>Teambesök, annan vårdgivare</t>
  </si>
  <si>
    <t>BARN- OCH UNGDOMSPSYK</t>
  </si>
  <si>
    <t>Allmänpsykiatri  Kr/vdg</t>
  </si>
  <si>
    <t>BUP  Kr/vdg</t>
  </si>
  <si>
    <t>Åtgärd m större anestesi, neuro</t>
  </si>
  <si>
    <t>Op tonsill/adenoid</t>
  </si>
  <si>
    <t>Op hjärtklaff, M eller flera K</t>
  </si>
  <si>
    <t>Invasiv åtg perifer veninsuff</t>
  </si>
  <si>
    <t>Cirksjd m hjärtkat m komp diag M</t>
  </si>
  <si>
    <t>Cirksjd m hjärtkat m komp diag K</t>
  </si>
  <si>
    <t>Cirksjd m hjärtkat m komp diag U</t>
  </si>
  <si>
    <t>Cirksjd m hjärtkat u komp diag M</t>
  </si>
  <si>
    <t>Cirksjd m hjärtkat u komp diag K</t>
  </si>
  <si>
    <t>Cirksjd m hjärtkat u komp diag U</t>
  </si>
  <si>
    <t>Sek ledprot/replant höft</t>
  </si>
  <si>
    <t>Sek ledprot/replant knä/fot</t>
  </si>
  <si>
    <t>Andra armop</t>
  </si>
  <si>
    <t>Obst probl m annan op el åtg</t>
  </si>
  <si>
    <t>Eftervård vid födselvikt &gt; 999g</t>
  </si>
  <si>
    <t>Andra åtg blodbildande organ</t>
  </si>
  <si>
    <t>Andra op/åtg efter skada M</t>
  </si>
  <si>
    <t>Andra op/åtg efter skada K</t>
  </si>
  <si>
    <t>Andra op/åtg efter skada U</t>
  </si>
  <si>
    <t>Behandlingskompl m op/åtg M</t>
  </si>
  <si>
    <t>Behandlingskompl m op/åtg K</t>
  </si>
  <si>
    <t>Behandlingskompl m op/åtg U</t>
  </si>
  <si>
    <t>Rehab vid stroke UNS</t>
  </si>
  <si>
    <t>Rehab stroke, förfl</t>
  </si>
  <si>
    <t>Rehab stroke, hand, hyg</t>
  </si>
  <si>
    <t>Rehab stroke, hand, förfl, hyg</t>
  </si>
  <si>
    <t>Rehab stroke, lägesförändring</t>
  </si>
  <si>
    <t>Rehab demyel. sjd UNS</t>
  </si>
  <si>
    <t>Rehab demyel. sjd. förfl</t>
  </si>
  <si>
    <t>Rehab ryggmärg, förfl</t>
  </si>
  <si>
    <t>Rehab ryggmärg, förfl, ät&amp;drick</t>
  </si>
  <si>
    <t>Rehab hjärnsk, förfl</t>
  </si>
  <si>
    <t>Rehab hjärntumör, förfl</t>
  </si>
  <si>
    <t>Rehab neuro UNS</t>
  </si>
  <si>
    <t>Rehab neuro, förfl</t>
  </si>
  <si>
    <t>Rehab hjärt-lung, förfl</t>
  </si>
  <si>
    <t>Rehab bindväv UNS</t>
  </si>
  <si>
    <t>Rehab bindväv, förfl</t>
  </si>
  <si>
    <t>Rehab bindväv, avföring</t>
  </si>
  <si>
    <t>Rehab bindväv, urin</t>
  </si>
  <si>
    <t>Rehab bindväv, urin, avföring</t>
  </si>
  <si>
    <t>Rehab trauma UNS</t>
  </si>
  <si>
    <t>Rehab trauma, gång</t>
  </si>
  <si>
    <t>Rehab trauma, urin</t>
  </si>
  <si>
    <t>Rehab amputation. förfl</t>
  </si>
  <si>
    <t>Rehab UNS</t>
  </si>
  <si>
    <t>Rehab, gång</t>
  </si>
  <si>
    <t>Rehab, psyk funk, interak</t>
  </si>
  <si>
    <t>Rehab, urin</t>
  </si>
  <si>
    <t>Rehab, psykfunk, interak, urin</t>
  </si>
  <si>
    <t>Ny huvuddiag, ospec grupp</t>
  </si>
  <si>
    <t>Felaktig ålder (&gt; 125 år)</t>
  </si>
  <si>
    <t>Fel komb diagnos-åtgärd</t>
  </si>
  <si>
    <t>B16O</t>
  </si>
  <si>
    <t>Operation för skelning O</t>
  </si>
  <si>
    <t>B17O</t>
  </si>
  <si>
    <t>Andra op i ögonregionen O</t>
  </si>
  <si>
    <t>C02O</t>
  </si>
  <si>
    <t>Insättning av kokleaimplantat O</t>
  </si>
  <si>
    <t>E25O</t>
  </si>
  <si>
    <t>Insättning/byte av defibrill O</t>
  </si>
  <si>
    <t>E26O</t>
  </si>
  <si>
    <t>Insätt/byte av pacemaker/ILR O</t>
  </si>
  <si>
    <t>E27O</t>
  </si>
  <si>
    <t>O30O</t>
  </si>
  <si>
    <t>Skrapning/konisering O</t>
  </si>
  <si>
    <t>Z63O</t>
  </si>
  <si>
    <t>Åtg aneur, kärlmissb, infarkt</t>
  </si>
  <si>
    <t>Op skelning/problem i ögonreg K</t>
  </si>
  <si>
    <t>Op skelning/problem i ögonreg U</t>
  </si>
  <si>
    <t>Skada kring öga</t>
  </si>
  <si>
    <t>Akuta ögoninfektioner</t>
  </si>
  <si>
    <t>Trakeostomi/transpl ÖNH-sjd K</t>
  </si>
  <si>
    <t>Trakeostomi/transpl ÖNH-sjd U</t>
  </si>
  <si>
    <t>Andra op sjd öra/näsa/mun/hals</t>
  </si>
  <si>
    <t>Sömnstörningsutr K</t>
  </si>
  <si>
    <t>Sömnstörningsutr U</t>
  </si>
  <si>
    <t>Andra op sjd andningsorg M</t>
  </si>
  <si>
    <t>Andra op sjd andningsorg K</t>
  </si>
  <si>
    <t>Andra op sjd andningsorg U</t>
  </si>
  <si>
    <t>Insätt/byte av pacemaker/ILR M</t>
  </si>
  <si>
    <t>Insätt/byte av pacemaker/ILR K</t>
  </si>
  <si>
    <t>Insätt/byte av pacemaker/ILR U</t>
  </si>
  <si>
    <t>Övriga op kärl K</t>
  </si>
  <si>
    <t>Övriga op kärl U</t>
  </si>
  <si>
    <t>Andra op sjd mage tarm M</t>
  </si>
  <si>
    <t>Andra op sjd mage tarm K</t>
  </si>
  <si>
    <t>Andra op sjd mage tarm U</t>
  </si>
  <si>
    <t>Gallvägsop u bara kolecystekt M</t>
  </si>
  <si>
    <t>Gallvägsop u bara kolecystekt K</t>
  </si>
  <si>
    <t>Gallvägsop u bara kolecystekt U</t>
  </si>
  <si>
    <t>Andra op sjd lever/gallv/pankr K</t>
  </si>
  <si>
    <t>Andra op sjd lever/gallv/pankr U</t>
  </si>
  <si>
    <t>Andra op sjd musk/ben/bindväv K</t>
  </si>
  <si>
    <t>Andra op sjd musk/ben/bindväv U</t>
  </si>
  <si>
    <t>Andra op sjd hud/underhud M</t>
  </si>
  <si>
    <t>Andra op sjd hud/underhud K</t>
  </si>
  <si>
    <t>Andra op sjd hud/underhud U</t>
  </si>
  <si>
    <t>Andra op fetma</t>
  </si>
  <si>
    <t>Andra op njur- &amp; urinväg M</t>
  </si>
  <si>
    <t>Andra op njur- &amp; urinväg K</t>
  </si>
  <si>
    <t>Andra op njur- &amp; urinväg U</t>
  </si>
  <si>
    <t>Urinvägssten K &amp; litotripsi</t>
  </si>
  <si>
    <t>Urinvägssten U</t>
  </si>
  <si>
    <t>O29N</t>
  </si>
  <si>
    <t>Andra op gyn K</t>
  </si>
  <si>
    <t>Andra op gyn U</t>
  </si>
  <si>
    <t>Op/åtg vid infektionssjd M</t>
  </si>
  <si>
    <t>Op/åtg vid infektionssjd K</t>
  </si>
  <si>
    <t>Op/åtg vid infektionssjd U</t>
  </si>
  <si>
    <t>Op vid psyk besvär</t>
  </si>
  <si>
    <t>Bilat linsop O</t>
  </si>
  <si>
    <t>Andra op sjd öra/näsa/mun/hals O</t>
  </si>
  <si>
    <t>Andra op sjd andningsorg O</t>
  </si>
  <si>
    <t>Övriga op kärl O</t>
  </si>
  <si>
    <t>Andra åtg vid cirkulationssjd O</t>
  </si>
  <si>
    <t>Andra op sjd mage tarm O</t>
  </si>
  <si>
    <t>Andra op sjd lever/gallv/pankr O</t>
  </si>
  <si>
    <t>Andra op sjd musk/ben/bindväv O</t>
  </si>
  <si>
    <t>Andra op sjd hud/underhud O</t>
  </si>
  <si>
    <t>Andra op fetma O</t>
  </si>
  <si>
    <t>Andra op njur- &amp; urinväg O</t>
  </si>
  <si>
    <t>Andra op gyn O</t>
  </si>
  <si>
    <t>Reproduktionsmed åtgärd O</t>
  </si>
  <si>
    <t>Insemination O</t>
  </si>
  <si>
    <t>Obst probl m annan op el åtg O</t>
  </si>
  <si>
    <t>Annan stamcellstranspl O</t>
  </si>
  <si>
    <t>Lymfom/leukemi med op el åtg O</t>
  </si>
  <si>
    <t>Mprf sjd ospec tum m andra åtg O</t>
  </si>
  <si>
    <t>Annan transfusion &amp; koagtest O</t>
  </si>
  <si>
    <t>Op/åtg vid infektionssjd O</t>
  </si>
  <si>
    <t>Läkarbesök infektion O</t>
  </si>
  <si>
    <t>Op/åtg psyk besvär O</t>
  </si>
  <si>
    <t>Andra op/åtg efter skada O</t>
  </si>
  <si>
    <t>Op/åtg annan sjukvårdskontakt O</t>
  </si>
  <si>
    <t>Inpassning annan yttre protes O</t>
  </si>
  <si>
    <t>Benmärg/stamcell transpl kontr O</t>
  </si>
  <si>
    <t>Barnmorskbesök grupp/gruppteam O</t>
  </si>
  <si>
    <t>Pat för ung för diagn/åtg O</t>
  </si>
  <si>
    <t>Pat för gammal för diagn/åtg O</t>
  </si>
  <si>
    <t>S12O</t>
  </si>
  <si>
    <t>Stor hand-/kompl handledsop</t>
  </si>
  <si>
    <t>M08N</t>
  </si>
  <si>
    <t>In/rev/ut artific uretrasfinkter</t>
  </si>
  <si>
    <t>Nyfödd utan allvarliga problem</t>
  </si>
  <si>
    <t>Pat för ung för diagn/åtg</t>
  </si>
  <si>
    <t>Pat för gammal för diagn/åtg</t>
  </si>
  <si>
    <t>Op vid sjd i hjärna, nervsyst M</t>
  </si>
  <si>
    <t>Op vid sjd i hjärna, nervsyst K</t>
  </si>
  <si>
    <t>Op vid sjd i hjärna, nervsyst U</t>
  </si>
  <si>
    <t>Andra större op öga</t>
  </si>
  <si>
    <t>B04N</t>
  </si>
  <si>
    <t>Operationer på näthinna</t>
  </si>
  <si>
    <t>Intraokul op ej näthinna lins K</t>
  </si>
  <si>
    <t>Intraokul op ej näthinna lins U</t>
  </si>
  <si>
    <t>Z73N</t>
  </si>
  <si>
    <t>Uppgift om kön fattas</t>
  </si>
  <si>
    <t>A43P</t>
  </si>
  <si>
    <t>A43Q</t>
  </si>
  <si>
    <t>A56P</t>
  </si>
  <si>
    <t>A56Q</t>
  </si>
  <si>
    <t>A99P</t>
  </si>
  <si>
    <t>Läkarbes sjd i nervsystemet K O</t>
  </si>
  <si>
    <t>A99Q</t>
  </si>
  <si>
    <t>Läkarbes sjd i nervsystemet U O</t>
  </si>
  <si>
    <t>B06O</t>
  </si>
  <si>
    <t>Hornhinnetransplantation O</t>
  </si>
  <si>
    <t>B07O</t>
  </si>
  <si>
    <t>Stor op för högt ögontryck O</t>
  </si>
  <si>
    <t>B08O</t>
  </si>
  <si>
    <t>Annan op för högt ögontryck O</t>
  </si>
  <si>
    <t>E61P</t>
  </si>
  <si>
    <t>E61Q</t>
  </si>
  <si>
    <t>F39P</t>
  </si>
  <si>
    <t>F39Q</t>
  </si>
  <si>
    <t>F99P</t>
  </si>
  <si>
    <t>Läkarbes sjd matsmältningorg K O</t>
  </si>
  <si>
    <t>F99Q</t>
  </si>
  <si>
    <t>Läkarbes sjd matsmältningorg U O</t>
  </si>
  <si>
    <t>H66P</t>
  </si>
  <si>
    <t>H66Q</t>
  </si>
  <si>
    <t>H99P</t>
  </si>
  <si>
    <t>Läkarbes sjd muskel/skelett K O</t>
  </si>
  <si>
    <t>H99Q</t>
  </si>
  <si>
    <t>Läkarbes sjd muskel/skelett U O</t>
  </si>
  <si>
    <t>J99P</t>
  </si>
  <si>
    <t>Läkarbesök sjd hud/underhud K O</t>
  </si>
  <si>
    <t>J99Q</t>
  </si>
  <si>
    <t>Läkarbesök sjd hud/underhud U O</t>
  </si>
  <si>
    <t>N99P</t>
  </si>
  <si>
    <t>N99Q</t>
  </si>
  <si>
    <t>O40P</t>
  </si>
  <si>
    <t>O40Q</t>
  </si>
  <si>
    <t>O99P</t>
  </si>
  <si>
    <t>O99Q</t>
  </si>
  <si>
    <t>Läk dist brännskador O</t>
  </si>
  <si>
    <t>Uppgift om kön fattas O</t>
  </si>
  <si>
    <t>NIPT-test (debiteras utöver besöksersättning)</t>
  </si>
  <si>
    <t>uppdaterad</t>
  </si>
  <si>
    <t>Vävnadsklister (Tisseel)</t>
  </si>
  <si>
    <t>Ev slutenvård (per dag)</t>
  </si>
  <si>
    <t>Robotkostnad tilläggsdebiters utöver DRG-pris</t>
  </si>
  <si>
    <t xml:space="preserve">enligt KVÅ-kod ZXC96
</t>
  </si>
  <si>
    <t>Distanskontakt läkare</t>
  </si>
  <si>
    <t>Distanskontakt annan vårgivare</t>
  </si>
  <si>
    <t>Distanskontakt somatik läkare</t>
  </si>
  <si>
    <t>Distanskontakt somatik, annan vårdgivare</t>
  </si>
  <si>
    <t>DISTANSKONTAKT SOMATIK</t>
  </si>
  <si>
    <t>-</t>
  </si>
  <si>
    <t>A11E</t>
  </si>
  <si>
    <t>Annan kraniotomi utan trauma U</t>
  </si>
  <si>
    <t>A16N</t>
  </si>
  <si>
    <t>Intrakraniell strålbehandling</t>
  </si>
  <si>
    <t>A21N</t>
  </si>
  <si>
    <t>Implant intrakran/vagal nervstim</t>
  </si>
  <si>
    <t>A22N</t>
  </si>
  <si>
    <t>Implant/byte annan nervstim</t>
  </si>
  <si>
    <t>A25N</t>
  </si>
  <si>
    <t>Op ryggmärg &amp; närligg vävnad</t>
  </si>
  <si>
    <t>Op vid sjd i hjärna, nervsyst O</t>
  </si>
  <si>
    <t>A89O</t>
  </si>
  <si>
    <t>Läkemed intravas sjd nervsyst O</t>
  </si>
  <si>
    <t>A97O</t>
  </si>
  <si>
    <t>Ssk besök sjd i nervsystemet O</t>
  </si>
  <si>
    <t>Team/konf sjd i nervsystemet O</t>
  </si>
  <si>
    <t>Läk dist sjd i nervsystemet O</t>
  </si>
  <si>
    <t>Operationer på näthinna O</t>
  </si>
  <si>
    <t>Intraokul op ej näthinna lins O</t>
  </si>
  <si>
    <t>B97O</t>
  </si>
  <si>
    <t>Ssk besök ögonsjd O</t>
  </si>
  <si>
    <t>Team/konf ögonsjd O</t>
  </si>
  <si>
    <t>Läk dist ögonsjd O</t>
  </si>
  <si>
    <t>C97O</t>
  </si>
  <si>
    <t>Ssk besök sjd ÖNH-regionen O</t>
  </si>
  <si>
    <t>Team/konf sjd ÖNH-regionen O</t>
  </si>
  <si>
    <t>Läk dist sjd ÖNH-regionen O</t>
  </si>
  <si>
    <t>D89O</t>
  </si>
  <si>
    <t>Läkemed intravas sjd andn org O</t>
  </si>
  <si>
    <t>D97O</t>
  </si>
  <si>
    <t>Ssk besök andningssjd O</t>
  </si>
  <si>
    <t>Team/konf andningssjd O</t>
  </si>
  <si>
    <t>Läk dist andningssjd O</t>
  </si>
  <si>
    <t>E17O</t>
  </si>
  <si>
    <t>Perkutan ablatio hjärtarytmi O</t>
  </si>
  <si>
    <t>E22O</t>
  </si>
  <si>
    <t>Annan perkutan kardiovask åtg O</t>
  </si>
  <si>
    <t>E97O</t>
  </si>
  <si>
    <t>Ssk besök cirkulationssjd O</t>
  </si>
  <si>
    <t>Team/konf cirkulationssjd O</t>
  </si>
  <si>
    <t>Läk dist cirkulationssjd O</t>
  </si>
  <si>
    <t>Op ljumskbråck bilat/komb O</t>
  </si>
  <si>
    <t>F89O</t>
  </si>
  <si>
    <t>Läkemed intravas sjd matsmältn O</t>
  </si>
  <si>
    <t>F97O</t>
  </si>
  <si>
    <t>Ssk besök sjd matsmältningorg O</t>
  </si>
  <si>
    <t>Team/konf sjd matsmältningorg O</t>
  </si>
  <si>
    <t>Läk dist sjd matsmältningorg O</t>
  </si>
  <si>
    <t>G97O</t>
  </si>
  <si>
    <t>Ssk besök lever/gallvägsjd O</t>
  </si>
  <si>
    <t>Team/konf lever/gallvägsjd O</t>
  </si>
  <si>
    <t>Läk dist lever/gallvägsjd O</t>
  </si>
  <si>
    <t>Andra op höft/lår ej prot &gt;17 K</t>
  </si>
  <si>
    <t>Andra op höft/lår ej prot &gt;17 U</t>
  </si>
  <si>
    <t>Andra rygg- &amp; halsoperation K</t>
  </si>
  <si>
    <t>Andra rygg- &amp; halsoperation U</t>
  </si>
  <si>
    <t>H89O</t>
  </si>
  <si>
    <t>Läkemed intravas sjd musk/skel O</t>
  </si>
  <si>
    <t>H97O</t>
  </si>
  <si>
    <t>Ssk besök sjd muskel/skelett O</t>
  </si>
  <si>
    <t>Team/konf sjd muskel/skelett O</t>
  </si>
  <si>
    <t>Läk dist sjd muskel/skelett O</t>
  </si>
  <si>
    <t>Ytlig skada &gt;17 M</t>
  </si>
  <si>
    <t>Ytlig skada &gt;17 K</t>
  </si>
  <si>
    <t>Ytlig skada &gt;17 U</t>
  </si>
  <si>
    <t>Ytlig skada &lt;18</t>
  </si>
  <si>
    <t>J97O</t>
  </si>
  <si>
    <t>Ssk besök sjd hud/underhud O</t>
  </si>
  <si>
    <t>Team/konf sjd hud/underhud O</t>
  </si>
  <si>
    <t>Läk dist sjd hud/underhud O</t>
  </si>
  <si>
    <t>K89O</t>
  </si>
  <si>
    <t>Läkemed intravas bröstkört sjd O</t>
  </si>
  <si>
    <t>K97O</t>
  </si>
  <si>
    <t>Ssk besök bröstkörtelsjd O</t>
  </si>
  <si>
    <t>Team/konf bröstkörtelsjd O</t>
  </si>
  <si>
    <t>Läk dist bröstkörtelsjd O</t>
  </si>
  <si>
    <t>L97O</t>
  </si>
  <si>
    <t>Ssk besök endokr/metabol sjd O</t>
  </si>
  <si>
    <t>Team/konf endokr/metabol sjd O</t>
  </si>
  <si>
    <t>Läk dist endokr/metabol sjd O</t>
  </si>
  <si>
    <t>M89O</t>
  </si>
  <si>
    <t>Läkemed intravas sjd njur/urin O</t>
  </si>
  <si>
    <t>M97O</t>
  </si>
  <si>
    <t>Ssk besök sjd njure/urinvägar O</t>
  </si>
  <si>
    <t>Team/konf sjd njure/urinvägar O</t>
  </si>
  <si>
    <t>Läk dist sjd njure/urinvägar O</t>
  </si>
  <si>
    <t>N89O</t>
  </si>
  <si>
    <t>N97O</t>
  </si>
  <si>
    <t>O16O</t>
  </si>
  <si>
    <t>Stor uter/adn vid benign sjd O</t>
  </si>
  <si>
    <t>O17O</t>
  </si>
  <si>
    <t>Övriga uter/adn vid benign sjd O</t>
  </si>
  <si>
    <t>O18O</t>
  </si>
  <si>
    <t>Åtg in vitro fertilisering O</t>
  </si>
  <si>
    <t>Gyn lapskopi el öppen steril O</t>
  </si>
  <si>
    <t>O89O</t>
  </si>
  <si>
    <t>O97O</t>
  </si>
  <si>
    <t>Extrauterin graviditet K</t>
  </si>
  <si>
    <t>Extrauterin graviditet U</t>
  </si>
  <si>
    <t>Extrauterin graviditet O</t>
  </si>
  <si>
    <t>Kirurgi vid abort, förlossning O</t>
  </si>
  <si>
    <t>Fosterdiagnostik O</t>
  </si>
  <si>
    <t>P97O</t>
  </si>
  <si>
    <t>Ssk besök gravid/förlossning O</t>
  </si>
  <si>
    <t>Team/konf gravid/förlossning O</t>
  </si>
  <si>
    <t>Läk dist gravid/förlossning O</t>
  </si>
  <si>
    <t>Q97O</t>
  </si>
  <si>
    <t>Ssk besök sjd hos nyfödda O</t>
  </si>
  <si>
    <t>Team/konf sjd hos nyfödda O</t>
  </si>
  <si>
    <t>Läk dist sjd hos nyfödda O</t>
  </si>
  <si>
    <t>R89O</t>
  </si>
  <si>
    <t>Läkemed intravas blodsjukdom O</t>
  </si>
  <si>
    <t>R91O</t>
  </si>
  <si>
    <t>Läkemed intravas myeloprol sjd O</t>
  </si>
  <si>
    <t>R96O</t>
  </si>
  <si>
    <t>Ssk besök blodsjukdom O</t>
  </si>
  <si>
    <t>R97O</t>
  </si>
  <si>
    <t>Ssk besök ospec tumör blodcanc O</t>
  </si>
  <si>
    <t>Team/konf blodsjukdom O</t>
  </si>
  <si>
    <t>Läk dist blodsjukdom O</t>
  </si>
  <si>
    <t>Läk bes ospec tumör blodcancer O</t>
  </si>
  <si>
    <t>Team/konf ospec tumör blodcanc O</t>
  </si>
  <si>
    <t>Läk dist ospec tumör blodcanc O</t>
  </si>
  <si>
    <t>S97O</t>
  </si>
  <si>
    <t>Ssk besök infektion O</t>
  </si>
  <si>
    <t>Team/konf infektion O</t>
  </si>
  <si>
    <t>Läk dist infektion O</t>
  </si>
  <si>
    <t>T10C</t>
  </si>
  <si>
    <t>Bipolära syndrom &lt;60 K</t>
  </si>
  <si>
    <t>T10E</t>
  </si>
  <si>
    <t>Bipolära syndrom &lt;60 U</t>
  </si>
  <si>
    <t>T10P</t>
  </si>
  <si>
    <t>Bes bipolära syndrom &lt;60 K O</t>
  </si>
  <si>
    <t>T10Q</t>
  </si>
  <si>
    <t>Bes bipolära syndrom &lt;60 U O</t>
  </si>
  <si>
    <t>T11C</t>
  </si>
  <si>
    <t>Bipolära syndrom &gt;59 K</t>
  </si>
  <si>
    <t>T11E</t>
  </si>
  <si>
    <t>Bipolära syndrom &gt;59 U</t>
  </si>
  <si>
    <t>T11P</t>
  </si>
  <si>
    <t>Bes bipolära syndrom &gt;59 K O</t>
  </si>
  <si>
    <t>T11Q</t>
  </si>
  <si>
    <t>Bes bipolära syndrom &gt;59 U O</t>
  </si>
  <si>
    <t>T12C</t>
  </si>
  <si>
    <t>Förstämningssyndrom  &lt; 60 K</t>
  </si>
  <si>
    <t>T12E</t>
  </si>
  <si>
    <t>Förstämningssyndrom  &lt; 60 U</t>
  </si>
  <si>
    <t>T12P</t>
  </si>
  <si>
    <t>Bes förstämningssyndr  &lt; 60 K O</t>
  </si>
  <si>
    <t>T12Q</t>
  </si>
  <si>
    <t>Bes förstämningssyndr  &lt; 60 U O</t>
  </si>
  <si>
    <t>T13A</t>
  </si>
  <si>
    <t>Förstämningssyndrom, &gt; 59 M</t>
  </si>
  <si>
    <t>T13C</t>
  </si>
  <si>
    <t>Förstämningssyndrom, &gt; 59 K</t>
  </si>
  <si>
    <t>T13E</t>
  </si>
  <si>
    <t>Förstämningssyndrom, &gt; 59 U</t>
  </si>
  <si>
    <t>T13P</t>
  </si>
  <si>
    <t>Bes förstämningssyndr, &gt; 59 K O</t>
  </si>
  <si>
    <t>T13Q</t>
  </si>
  <si>
    <t>Bes förstämningssyndr &gt; 59 U O</t>
  </si>
  <si>
    <t>T15C</t>
  </si>
  <si>
    <t>Ångestsyndrom K</t>
  </si>
  <si>
    <t>T15E</t>
  </si>
  <si>
    <t>Ångestsyndrom U</t>
  </si>
  <si>
    <t>T15P</t>
  </si>
  <si>
    <t>Bes ångestsyndrom K O</t>
  </si>
  <si>
    <t>T15Q</t>
  </si>
  <si>
    <t>Bes ångestsyndrom U O</t>
  </si>
  <si>
    <t>T16C</t>
  </si>
  <si>
    <t>Maladaptiv stressr ej akut K</t>
  </si>
  <si>
    <t>T16E</t>
  </si>
  <si>
    <t>Maladaptiv stressr ej akut U</t>
  </si>
  <si>
    <t>T16P</t>
  </si>
  <si>
    <t>Bes maladapt stress ej akut K O</t>
  </si>
  <si>
    <t>T16Q</t>
  </si>
  <si>
    <t>Bes maladapt stress ej akut U O</t>
  </si>
  <si>
    <t>T17C</t>
  </si>
  <si>
    <t>Maladaptiv stressr akut K</t>
  </si>
  <si>
    <t>T17E</t>
  </si>
  <si>
    <t>Maladaptiv stressr akut U</t>
  </si>
  <si>
    <t>T17P</t>
  </si>
  <si>
    <t>Bes maladaptiv stressr akut K O</t>
  </si>
  <si>
    <t>T17Q</t>
  </si>
  <si>
    <t>Bes maladaptiv stressr akut U O</t>
  </si>
  <si>
    <t>T18C</t>
  </si>
  <si>
    <t>Somatoform/dissociativ syndr K</t>
  </si>
  <si>
    <t>T18E</t>
  </si>
  <si>
    <t>Somatoform/dissociativ syndr U</t>
  </si>
  <si>
    <t>T18P</t>
  </si>
  <si>
    <t>Bes somatof/dissociativ synd K O</t>
  </si>
  <si>
    <t>T18Q</t>
  </si>
  <si>
    <t>Bes somatof/dissociativ synd U O</t>
  </si>
  <si>
    <t>T20C</t>
  </si>
  <si>
    <t>Personlighetsstörningar K</t>
  </si>
  <si>
    <t>T20E</t>
  </si>
  <si>
    <t>Personlighetsstörningar U</t>
  </si>
  <si>
    <t>T20P</t>
  </si>
  <si>
    <t>Bes personlighetsstörningar  K O</t>
  </si>
  <si>
    <t>T20Q</t>
  </si>
  <si>
    <t>Bes personlighetsstörningar U O</t>
  </si>
  <si>
    <t>T25A</t>
  </si>
  <si>
    <t>Organiska psykosyndrom M</t>
  </si>
  <si>
    <t>T25P</t>
  </si>
  <si>
    <t>Bes organiska psykosyndrom K O</t>
  </si>
  <si>
    <t>T25Q</t>
  </si>
  <si>
    <t>Bes organiska psykosyndrom U O</t>
  </si>
  <si>
    <t>T30P</t>
  </si>
  <si>
    <t>Bes schizofreni &lt;30 K O</t>
  </si>
  <si>
    <t>T30Q</t>
  </si>
  <si>
    <t>Bes schizofreni &lt;30 U O</t>
  </si>
  <si>
    <t>T31C</t>
  </si>
  <si>
    <t>Schizofreni 30-59 K</t>
  </si>
  <si>
    <t>T31E</t>
  </si>
  <si>
    <t>Schizofreni 30-59 U</t>
  </si>
  <si>
    <t>T31P</t>
  </si>
  <si>
    <t>Bes schizofreni 30-59 K O</t>
  </si>
  <si>
    <t>T31Q</t>
  </si>
  <si>
    <t>Bes schizofreni 30-59 U O</t>
  </si>
  <si>
    <t>T32C</t>
  </si>
  <si>
    <t>Schizofreni &gt;59 K</t>
  </si>
  <si>
    <t>T32E</t>
  </si>
  <si>
    <t>Schizofreni &gt;59 U</t>
  </si>
  <si>
    <t>T32P</t>
  </si>
  <si>
    <t>Bes schizofreni &gt;59 K O</t>
  </si>
  <si>
    <t>T32Q</t>
  </si>
  <si>
    <t>Bes schizofreni &gt;59 U O</t>
  </si>
  <si>
    <t>T35C</t>
  </si>
  <si>
    <t>Långvarig psykos ej schiz K</t>
  </si>
  <si>
    <t>T35E</t>
  </si>
  <si>
    <t>Långvarig psykos ej schiz U</t>
  </si>
  <si>
    <t>T35P</t>
  </si>
  <si>
    <t>Bes långvari psykos ej schiz K O</t>
  </si>
  <si>
    <t>T35Q</t>
  </si>
  <si>
    <t>Bes långvari psykos ej schiz U O</t>
  </si>
  <si>
    <t>T36C</t>
  </si>
  <si>
    <t>Kortvarig psykos ej schiz K</t>
  </si>
  <si>
    <t>T36E</t>
  </si>
  <si>
    <t>Kortvarig psykos ej schiz U</t>
  </si>
  <si>
    <t>T36P</t>
  </si>
  <si>
    <t>Bes kortvari psykos ej schiz K O</t>
  </si>
  <si>
    <t>T36Q</t>
  </si>
  <si>
    <t>Bes kortvari psykos ej schiz U O</t>
  </si>
  <si>
    <t>T39C</t>
  </si>
  <si>
    <t>Övriga psykotiska syndrom K</t>
  </si>
  <si>
    <t>T39E</t>
  </si>
  <si>
    <t>Övriga psykotiska syndrom U</t>
  </si>
  <si>
    <t>T39P</t>
  </si>
  <si>
    <t>Bes övriga psykotiska synd K O</t>
  </si>
  <si>
    <t>T39Q</t>
  </si>
  <si>
    <t>Bes övriga psykotiska synd U O</t>
  </si>
  <si>
    <t>T40C</t>
  </si>
  <si>
    <t>Mental retardation K</t>
  </si>
  <si>
    <t>T40E</t>
  </si>
  <si>
    <t>Mental retardation U</t>
  </si>
  <si>
    <t>T40P</t>
  </si>
  <si>
    <t>Bes mental retardation K O</t>
  </si>
  <si>
    <t>T40Q</t>
  </si>
  <si>
    <t>Bes mental retardation U O</t>
  </si>
  <si>
    <t>T41C</t>
  </si>
  <si>
    <t>Neuropsykiatriska tillstånd K</t>
  </si>
  <si>
    <t>T41E</t>
  </si>
  <si>
    <t>Neuropsykiatriska tillstånd U</t>
  </si>
  <si>
    <t>T41P</t>
  </si>
  <si>
    <t>Bes neuropsykiatriska tillst K O</t>
  </si>
  <si>
    <t>T41Q</t>
  </si>
  <si>
    <t>Bes neuropsykiatriska tillst U O</t>
  </si>
  <si>
    <t>T42C</t>
  </si>
  <si>
    <t>Övrigt psyk med ung debut K</t>
  </si>
  <si>
    <t>T42E</t>
  </si>
  <si>
    <t>Övrigt psyk med ung debut U</t>
  </si>
  <si>
    <t>T42P</t>
  </si>
  <si>
    <t>Bes övrig psyk med ung debut K O</t>
  </si>
  <si>
    <t>T42Q</t>
  </si>
  <si>
    <t>Bes övrig psyk med ung debut U O</t>
  </si>
  <si>
    <t>T47C</t>
  </si>
  <si>
    <t>Ätstörningar K</t>
  </si>
  <si>
    <t>T47E</t>
  </si>
  <si>
    <t>Ätstörningar U</t>
  </si>
  <si>
    <t>T47P</t>
  </si>
  <si>
    <t>Bes ätstörningar K O</t>
  </si>
  <si>
    <t>T47Q</t>
  </si>
  <si>
    <t>Bes ätstörningar U O</t>
  </si>
  <si>
    <t>T48C</t>
  </si>
  <si>
    <t>Övrig specific psyk besvär K</t>
  </si>
  <si>
    <t>T48E</t>
  </si>
  <si>
    <t>Övrig specific psyk besvär U</t>
  </si>
  <si>
    <t>T48P</t>
  </si>
  <si>
    <t>Bes övrig specif psyk besvär K O</t>
  </si>
  <si>
    <t>T48Q</t>
  </si>
  <si>
    <t>Bes övrig specif psyk besvär U O</t>
  </si>
  <si>
    <t>T49C</t>
  </si>
  <si>
    <t>Ospecific psyk besvär K</t>
  </si>
  <si>
    <t>T49E</t>
  </si>
  <si>
    <t>Ospecific psyk besvär U</t>
  </si>
  <si>
    <t>T58A</t>
  </si>
  <si>
    <t>Psykiatrisk vård 29-90 dagar M</t>
  </si>
  <si>
    <t>T58C</t>
  </si>
  <si>
    <t>Psykiatrisk vård 29-90 dagar K</t>
  </si>
  <si>
    <t>T58E</t>
  </si>
  <si>
    <t>Psykiatrisk vård 29-90 dagar U</t>
  </si>
  <si>
    <t>T59A</t>
  </si>
  <si>
    <t>Psykiatrisk vård &gt; 90 dagar M</t>
  </si>
  <si>
    <t>T59C</t>
  </si>
  <si>
    <t>Psykiatrisk vård &gt; 90 dagar K</t>
  </si>
  <si>
    <t>T59E</t>
  </si>
  <si>
    <t>Psykiatrisk vård &gt; 90 dagar U</t>
  </si>
  <si>
    <t>T60C</t>
  </si>
  <si>
    <t>Missbruk/beroende med psykos K</t>
  </si>
  <si>
    <t>T60E</t>
  </si>
  <si>
    <t>Missbruk/beroende med psykos U</t>
  </si>
  <si>
    <t>T60P</t>
  </si>
  <si>
    <t>Bes missbruk/bero m psykos  K O</t>
  </si>
  <si>
    <t>T60Q</t>
  </si>
  <si>
    <t>Bes missbruk/bero m psykos U O</t>
  </si>
  <si>
    <t>T61C</t>
  </si>
  <si>
    <t>Missbruk/beroende ej psykos K</t>
  </si>
  <si>
    <t>T61P</t>
  </si>
  <si>
    <t>Bes missbruk/bero ej psykos K O</t>
  </si>
  <si>
    <t>T61Q</t>
  </si>
  <si>
    <t>Bes missbruk/bero ej psykos U O</t>
  </si>
  <si>
    <t>T93P</t>
  </si>
  <si>
    <t>Hembes psykiatri/beroende K O</t>
  </si>
  <si>
    <t>T93Q</t>
  </si>
  <si>
    <t>Hembes psykiatri/beroende U O</t>
  </si>
  <si>
    <t>T99P</t>
  </si>
  <si>
    <t>Bes psyk besvär/beroende K O</t>
  </si>
  <si>
    <t>T99Q</t>
  </si>
  <si>
    <t>Bes psyk besvär/beroende U O</t>
  </si>
  <si>
    <t>Team/konf psyk besvär/beroende O</t>
  </si>
  <si>
    <t>Vård dist psyk besvär/beroende O</t>
  </si>
  <si>
    <t>U97O</t>
  </si>
  <si>
    <t>Ssk besök skada/förgiftning O</t>
  </si>
  <si>
    <t>Team/konf skada/förgiftning O</t>
  </si>
  <si>
    <t>Läk dist skada/förgiftning O</t>
  </si>
  <si>
    <t>V97O</t>
  </si>
  <si>
    <t>Ssk besök brännskador O</t>
  </si>
  <si>
    <t>W96O</t>
  </si>
  <si>
    <t>Ssk besök smärtproblem O</t>
  </si>
  <si>
    <t>W97O</t>
  </si>
  <si>
    <t>Ssk besök andra problem O</t>
  </si>
  <si>
    <t>Team/konf smärtproblem O</t>
  </si>
  <si>
    <t>Läk dist smärtproblem O</t>
  </si>
  <si>
    <t>Team/konf brännskador O</t>
  </si>
  <si>
    <t>Team/konf andra problem O</t>
  </si>
  <si>
    <t>Läk dist andra problem O</t>
  </si>
  <si>
    <t>Annan vård på distans O</t>
  </si>
  <si>
    <t>Z90N</t>
  </si>
  <si>
    <t>Saknad/negativ ålder</t>
  </si>
  <si>
    <t>Z90O</t>
  </si>
  <si>
    <t>uppdaterat</t>
  </si>
  <si>
    <t>Slutenvård</t>
  </si>
  <si>
    <t>Öppenvård</t>
  </si>
  <si>
    <t>Stor bäckenop pung/prost/penis</t>
  </si>
  <si>
    <t>Stor bäckenop pung/prost/penis O</t>
  </si>
  <si>
    <t>Testikelop tumör K</t>
  </si>
  <si>
    <t>Testikelop tumör U</t>
  </si>
  <si>
    <t>Resektion/ligatur sädesledare</t>
  </si>
  <si>
    <t>Resektion/ligatur sädesledare O</t>
  </si>
  <si>
    <t>Andra op tumör prostata/pung K</t>
  </si>
  <si>
    <t>Andra op tumör prostata/pung U</t>
  </si>
  <si>
    <t>Andra op prostata/pung</t>
  </si>
  <si>
    <t>Andra op prostata/pung O</t>
  </si>
  <si>
    <t>Tumör prostata/pung K</t>
  </si>
  <si>
    <t>Tumör prostata/pung U</t>
  </si>
  <si>
    <t>Läk tumör prostata/pung O</t>
  </si>
  <si>
    <t>Infl/infek pung/ penis K</t>
  </si>
  <si>
    <t>Infl/infek pung/ penis U</t>
  </si>
  <si>
    <t>Andra sjd pung/penis etc</t>
  </si>
  <si>
    <t>Lm intrav sjd prost/pung/penis O</t>
  </si>
  <si>
    <t>Ssk besök prost/pung/penis O</t>
  </si>
  <si>
    <t>Läk sjd prost/pung/penis K O</t>
  </si>
  <si>
    <t>Läk sjd prost/pung/penis U O</t>
  </si>
  <si>
    <t>Team/konf sjd prost/pung/penis O</t>
  </si>
  <si>
    <t>Läk dist sjd prost/pung/penis O</t>
  </si>
  <si>
    <t>Op uter/adn tumör sjd ej ovar M</t>
  </si>
  <si>
    <t>Op uter/adn tumör sjd ej ovar K</t>
  </si>
  <si>
    <t>Op uter/adn tumör sjd ej ovar U</t>
  </si>
  <si>
    <t>Op uter/adn tumör sjd ej ovar O</t>
  </si>
  <si>
    <t>Rekonstr op prolaps vagina</t>
  </si>
  <si>
    <t>Rekonstr op prolaps vagina O</t>
  </si>
  <si>
    <t>Op uter/adn vid tumör M</t>
  </si>
  <si>
    <t>Op uter/adn vid tumör K</t>
  </si>
  <si>
    <t>Op uter/adn vid tumör U</t>
  </si>
  <si>
    <t>Op uter/adn vid tumör O</t>
  </si>
  <si>
    <t>Lapar/endosk op tubor sterilis</t>
  </si>
  <si>
    <t>Lapar/endosk op tubor sterilis O</t>
  </si>
  <si>
    <t>Skrapning/konisering tumör K</t>
  </si>
  <si>
    <t>Skrapning/konisering tumör U</t>
  </si>
  <si>
    <t>Tumör adnexa-vulva M</t>
  </si>
  <si>
    <t>Tumör adnexa-vulva K</t>
  </si>
  <si>
    <t>Tumör adnexa-vulva U</t>
  </si>
  <si>
    <t>Läk tumör adnexa-vulva K O</t>
  </si>
  <si>
    <t>Läk tumör adnexa-vulva U O</t>
  </si>
  <si>
    <t>Infektion adnexa-vulva K</t>
  </si>
  <si>
    <t>Infektion adnexa-vulva U</t>
  </si>
  <si>
    <t>Problem adnexa-vulva K</t>
  </si>
  <si>
    <t>Problem adnexa-vulva U</t>
  </si>
  <si>
    <t>Kolpo-, hystero-, falloposkopi O</t>
  </si>
  <si>
    <t>Lm intrav sjd adnexa-vulva O</t>
  </si>
  <si>
    <t>Ssk besök adnexa-vulva O</t>
  </si>
  <si>
    <t>Läk adnexa-vulva K O</t>
  </si>
  <si>
    <t>Läk adnexa-vulva U O</t>
  </si>
  <si>
    <t>Team/konf sjd adnexa-vulva O</t>
  </si>
  <si>
    <t>Läk dist sjd adnexa-vulva O</t>
  </si>
  <si>
    <t>faktiskt pris</t>
  </si>
  <si>
    <t>För vård av patienter som inte tillhör Södra eller Västra sjukvårdsregionen debiterar Region Halland ett pålägg med 2,85 % på Södra priset (pålagt i priserna)</t>
  </si>
  <si>
    <t>Länssjukvård - sluten vård</t>
  </si>
  <si>
    <t>För vård av patienter som inte tillhör Södra sjukvårdsregionen debiterar Skånes universitetssjukhus ett pålägg med 3,85 %</t>
  </si>
  <si>
    <t>och övriga sjukhus ett tillägg på 2,85%.</t>
  </si>
  <si>
    <t>Påslag</t>
  </si>
  <si>
    <t>Bil 5.3-5.4</t>
  </si>
  <si>
    <t xml:space="preserve">Bil 1.1 </t>
  </si>
  <si>
    <t>Primärvård Halland</t>
  </si>
  <si>
    <t>Sjukvårdsreg</t>
  </si>
  <si>
    <t>NÄRSJUKVÅRD (PRIMÄRVÅRD)</t>
  </si>
  <si>
    <t>Läkarbesök primärvård</t>
  </si>
  <si>
    <t>BVC, läkare</t>
  </si>
  <si>
    <t>BVC-Sjuksköt</t>
  </si>
  <si>
    <t>Distrsköt/Annan sjuksköt</t>
  </si>
  <si>
    <t>Digitala besök</t>
  </si>
  <si>
    <t>Läkarbesök i primärvård. I denna ersättning ingår kompensation för medicinsk service, för vilken vårdgivaren alltså bör ha fullt kostnadsansvar</t>
  </si>
  <si>
    <t>Övriga sjukvårdande behandlingar</t>
  </si>
  <si>
    <t>ERSÄTTNING ENLIGT LAGEN OM LÄKAR- RESP</t>
  </si>
  <si>
    <t>SJUKGYMNASTERSÄTTNING SAMT SAMVERKANSAVTAL</t>
  </si>
  <si>
    <t>Övr vårdgivare exkl sjukgymn</t>
  </si>
  <si>
    <t xml:space="preserve">Med service </t>
  </si>
  <si>
    <t>Ingår i schablonersättningen</t>
  </si>
  <si>
    <t>Sjukgymnastik</t>
  </si>
  <si>
    <t>Faktiskt</t>
  </si>
  <si>
    <t>Tillkommer i administrationspåslag</t>
  </si>
  <si>
    <t>gentemot VGR</t>
  </si>
  <si>
    <t>Uppdaterat</t>
  </si>
  <si>
    <t>Privata vårdgivare</t>
  </si>
  <si>
    <t>Bil 6.1</t>
  </si>
  <si>
    <t>ÖPPEN VÅRD</t>
  </si>
  <si>
    <t>Privata vårdgivare (specialister förutom allmänmedicin)</t>
  </si>
  <si>
    <t>Specialiserad vård/Länssjukvård</t>
  </si>
  <si>
    <t>Avg för</t>
  </si>
  <si>
    <t>SJUKGYMNASTERSÄTTNING SAMT VÅRDAVTAL</t>
  </si>
  <si>
    <t>Ersättning för faktiska utlägg ./. 6% moms</t>
  </si>
  <si>
    <t>faktiskt</t>
  </si>
  <si>
    <t>Sjukgymnast/Övr vårdgivare</t>
  </si>
  <si>
    <t>Tillägg för medicinsk service</t>
  </si>
  <si>
    <t>Föreligger vårdavtal där medicinsk service ingår i ersättningen till vårdgivaren skall inte</t>
  </si>
  <si>
    <t>Förordning (1994:1121) om läkarvårdsersättning:</t>
  </si>
  <si>
    <t>För detaljerade regler se förordningen.</t>
  </si>
  <si>
    <t xml:space="preserve">Vård enligt NordDRG-O Öppen vård; </t>
  </si>
  <si>
    <t>Uppdaterad</t>
  </si>
  <si>
    <t>För distanskontakter Läkare somatik och besök hos annan hälso och sjukvårdspersonal (annan vårdgivare)  tillämpas prislista</t>
  </si>
  <si>
    <t>enligt 3.2 (Region Blekinge och Region Skåne exkl Skånes universitetssjukhus samt Region Halland och Region Kronoberg.)</t>
  </si>
  <si>
    <t>Hallands Sjukhus, Vårdval specialistvård</t>
  </si>
  <si>
    <t>AKUTMOTTAGNINGAR</t>
  </si>
  <si>
    <t>Besök hos psykolog, kurator och psykoterapeut</t>
  </si>
  <si>
    <t>Läk sjd &amp; skador ryggmärg O</t>
  </si>
  <si>
    <t>Läk tumörer i nervsyst K O</t>
  </si>
  <si>
    <t>Läk tumörer i nervsyst U O</t>
  </si>
  <si>
    <t>Läk degenerativ sjd nervsyst O</t>
  </si>
  <si>
    <t>Läk MS &amp; cerebellär ataxi O</t>
  </si>
  <si>
    <t>Spec kärlsjd hjärna M</t>
  </si>
  <si>
    <t>Spec kärlsjd hjärna K</t>
  </si>
  <si>
    <t>Spec kärlsjd hjärna U</t>
  </si>
  <si>
    <t>Läk spec kärlsjd hjärna O</t>
  </si>
  <si>
    <t>Läk TIA &amp; ockl precerebr artär O</t>
  </si>
  <si>
    <t>Läk ospec kärlsjd hjärna O</t>
  </si>
  <si>
    <t>Sjd hjärnnerv/perif nerv M</t>
  </si>
  <si>
    <t>Sjd hjärnnerv/perif nerv K</t>
  </si>
  <si>
    <t>Sjd hjärnnerv/perif nerv U</t>
  </si>
  <si>
    <t>Läk sjd hjärnnerv/perif nerv O</t>
  </si>
  <si>
    <t>Läk inf nervsyst/ej virus O</t>
  </si>
  <si>
    <t>Läk virusmeningit O</t>
  </si>
  <si>
    <t>Läk nontraum stupor &amp; koma O</t>
  </si>
  <si>
    <t>Läk kramper &amp; huvudvärk  K O</t>
  </si>
  <si>
    <t>Läk kramper &amp; huvudvärk  U O</t>
  </si>
  <si>
    <t>Läk allv traum hjärnskada O</t>
  </si>
  <si>
    <t>Läk traum hjärnskada O</t>
  </si>
  <si>
    <t>Läk hjärnskakning O</t>
  </si>
  <si>
    <t>Läk skada kring öga O</t>
  </si>
  <si>
    <t>Läk akut ögoninfektioner O</t>
  </si>
  <si>
    <t>Läk neurologisk ögonsjd O</t>
  </si>
  <si>
    <t>Läk mal/oklar tumör ÖNH O</t>
  </si>
  <si>
    <t>Läk balansproblem, yrsel O</t>
  </si>
  <si>
    <t>Läk näsblödning O</t>
  </si>
  <si>
    <t>Läk ÖLI &amp; otitis media O</t>
  </si>
  <si>
    <t>Läk krupp och laryngotrakeit O</t>
  </si>
  <si>
    <t>Läk sömnstörningar O</t>
  </si>
  <si>
    <t>Nästrauma/näsdeformitet K</t>
  </si>
  <si>
    <t>Nästrauma/näsdeformitet U</t>
  </si>
  <si>
    <t>Läk nästrauma/näsdeformitet O</t>
  </si>
  <si>
    <t>Läk andra sjd ÖNH &gt;17 O</t>
  </si>
  <si>
    <t>Läk andra sjd ÖNH &lt;18 O</t>
  </si>
  <si>
    <t>Läk lungemboli O</t>
  </si>
  <si>
    <t>Inf/infl andningsorg &gt;17 M</t>
  </si>
  <si>
    <t>Inf/infl andningsorg &gt;17 K</t>
  </si>
  <si>
    <t>Inf/infl andningsorg &gt;17 U</t>
  </si>
  <si>
    <t>Läk inf/infl andningsorg &gt;17 O</t>
  </si>
  <si>
    <t>Läk inf/infl andningsorg &lt;18 O</t>
  </si>
  <si>
    <t>Tumörer i andningsorg M</t>
  </si>
  <si>
    <t>Tumörer i andningsorg K</t>
  </si>
  <si>
    <t>Tumörer i andningsorg U</t>
  </si>
  <si>
    <t>Läk tumörer i andningsorg O</t>
  </si>
  <si>
    <t>Läk allvarliga toraxskador O</t>
  </si>
  <si>
    <t>Läk pleurautgjutning O</t>
  </si>
  <si>
    <t>Läk pneumotorax O</t>
  </si>
  <si>
    <t>Lungödem/resp-svikt M</t>
  </si>
  <si>
    <t>Lungödem/resp-svikt K</t>
  </si>
  <si>
    <t>Lungödem/resp-svikt U</t>
  </si>
  <si>
    <t>Läk lungödem/resp-svikt O</t>
  </si>
  <si>
    <t>Läk kron obstrukt lungsjd O</t>
  </si>
  <si>
    <t>Läk lunginflammation O</t>
  </si>
  <si>
    <t>Läk interstitiella lungsjd O</t>
  </si>
  <si>
    <t>Läk bronkit &amp; astma O</t>
  </si>
  <si>
    <t>Läk fynd/symptom andningsorg O</t>
  </si>
  <si>
    <t>Läk hjärtinf v cirksjd O</t>
  </si>
  <si>
    <t>Läk akut &amp; subakut endokardit O</t>
  </si>
  <si>
    <t>Läk hjärtsvikt &amp; chock O</t>
  </si>
  <si>
    <t>Hjärtstillestånd oförkl M</t>
  </si>
  <si>
    <t>Hjärtstillestånd oförkl U</t>
  </si>
  <si>
    <t>Läk hjärtstillestånd oförkl O</t>
  </si>
  <si>
    <t>Läk tromboflebit djup ven O</t>
  </si>
  <si>
    <t>Läk sjd perifera kärl O</t>
  </si>
  <si>
    <t>Läk aterosklerotisk hjärtsjd O</t>
  </si>
  <si>
    <t>Läk hypertoni O</t>
  </si>
  <si>
    <t>Klaff-/medf hjärtsjd &gt;17 M</t>
  </si>
  <si>
    <t>Klaff-/medf hjärtsjd &gt;17 K</t>
  </si>
  <si>
    <t>Klaff-/medf hjärtsjd &gt;17 U</t>
  </si>
  <si>
    <t>Läk klaff-/medf hjärtsjd &gt;17 O</t>
  </si>
  <si>
    <t>Klaff-/medf hjärtsjd &lt;18 K</t>
  </si>
  <si>
    <t>Klaff-/medf hjärtsjd &lt;18 U</t>
  </si>
  <si>
    <t>Läk klaff-/medf hjärtsjd &lt;18 K O</t>
  </si>
  <si>
    <t>Läk klaff-/medf hjärtsjd &lt;18 U O</t>
  </si>
  <si>
    <t>Läk arytmi &amp; överlednstörn O</t>
  </si>
  <si>
    <t>Läk angina pectoris O</t>
  </si>
  <si>
    <t>Läk synkope &amp; kollaps O</t>
  </si>
  <si>
    <t>Bröstsm u angina pectoris</t>
  </si>
  <si>
    <t>Läk bröstsm u angina pectoris O</t>
  </si>
  <si>
    <t>Tumör mage tarm M</t>
  </si>
  <si>
    <t>Tumör mage tarm K</t>
  </si>
  <si>
    <t>Tumör mage tarm U</t>
  </si>
  <si>
    <t>Läk tumör mage tarm K O</t>
  </si>
  <si>
    <t>Läk tumör mage tarm U O</t>
  </si>
  <si>
    <t>Läk magsår och GI-blödning O</t>
  </si>
  <si>
    <t>Läk inflammatorisk tarmsjd O</t>
  </si>
  <si>
    <t>Läk passagehinder mage tarm O</t>
  </si>
  <si>
    <t>Buksm/gastroenterit &gt;17 M</t>
  </si>
  <si>
    <t>Buksm/gastroenterit &gt;17 K</t>
  </si>
  <si>
    <t>Buksm/gastroenterit &gt;17 U</t>
  </si>
  <si>
    <t>Läk buksm/gastroenterit &gt;17 O</t>
  </si>
  <si>
    <t>Buksm/gastroenterit &lt;18 K</t>
  </si>
  <si>
    <t>Buksm/gastroenterit &lt;18 U</t>
  </si>
  <si>
    <t>Läk buksm/gastroenterit &lt;18 O</t>
  </si>
  <si>
    <t>Läk cirros &amp; alkoholhepatit O</t>
  </si>
  <si>
    <t>Tumör pankr lever gallväg M</t>
  </si>
  <si>
    <t>Tumör pankr lever gallväg K</t>
  </si>
  <si>
    <t>Tumör pankr lever gallväg U</t>
  </si>
  <si>
    <t>Läk tumör pankr lever gallväg O</t>
  </si>
  <si>
    <t>Läk sjd i pankreas ej malign O</t>
  </si>
  <si>
    <t>Leversjd ej mal/cirr/alkh K</t>
  </si>
  <si>
    <t>Leversjd ej mal/cirr/alkh U</t>
  </si>
  <si>
    <t>Läk leversjd ej mal/cirr/alkh O</t>
  </si>
  <si>
    <t>Läk lårbensfrakt O</t>
  </si>
  <si>
    <t>Höft- och bäckenfrakt M</t>
  </si>
  <si>
    <t>Höft- och bäckenfrakt K</t>
  </si>
  <si>
    <t>Höft- och bäckenfrakt U</t>
  </si>
  <si>
    <t>Läk höft- och bäckenfrakt O</t>
  </si>
  <si>
    <t>Lux/stukning bäcken-lår K</t>
  </si>
  <si>
    <t>Lux/stukning bäcken-lår U</t>
  </si>
  <si>
    <t>Läk lux/stukn bäcken-lår O</t>
  </si>
  <si>
    <t>Läk osteomyelit O</t>
  </si>
  <si>
    <t>Patol frakt musk/ben/bindv M</t>
  </si>
  <si>
    <t>Patol frakt musk/ben/bindv K</t>
  </si>
  <si>
    <t>Patol frakt musk/ben/bindv U</t>
  </si>
  <si>
    <t>Läk pat fr mal musk/ben/bind O</t>
  </si>
  <si>
    <t>Bindvävssjd o vaskuliter K</t>
  </si>
  <si>
    <t>Bindvävssjd o vaskuliter U</t>
  </si>
  <si>
    <t>Läk bindvävssjd o vaskuliter O</t>
  </si>
  <si>
    <t>Infektiösa artriter/burs M</t>
  </si>
  <si>
    <t>Infektiösa artriter/bursr K</t>
  </si>
  <si>
    <t>Infektiösa artriter/burs U</t>
  </si>
  <si>
    <t>Läk infektiösa artriter/burs O</t>
  </si>
  <si>
    <t>Spec inflamm artropati M</t>
  </si>
  <si>
    <t>Spec inflamm artropati K</t>
  </si>
  <si>
    <t>Spec inflamm artropati U</t>
  </si>
  <si>
    <t>Läk spec inflamm artropati O</t>
  </si>
  <si>
    <t>Läk andra artriter O</t>
  </si>
  <si>
    <t>Läk artroser O</t>
  </si>
  <si>
    <t>Läk medicinska ryggsjukdomar O</t>
  </si>
  <si>
    <t>Läk andra bensjukdomar O</t>
  </si>
  <si>
    <t>Läk symtom musk/ben/bindväv O</t>
  </si>
  <si>
    <t>Läk bursit tendinit &amp; myosit O</t>
  </si>
  <si>
    <t>Efter sjd musk/ben/bind K</t>
  </si>
  <si>
    <t>Efter sjd musk/ben/bind U</t>
  </si>
  <si>
    <t>Läk efter sjd musk/ben/bind O</t>
  </si>
  <si>
    <t>Läk fr/stu/lux uarm/hand/fot O</t>
  </si>
  <si>
    <t>Läk fr/stu/lux öarm/uben &gt;17 K O</t>
  </si>
  <si>
    <t>Läk fr/stu/lux öarm/uben &gt;17 U O</t>
  </si>
  <si>
    <t>Fr/stu/lux öarm/uben &lt;18 K</t>
  </si>
  <si>
    <t>Fr/stu/lux öarm/uben &lt;18 U</t>
  </si>
  <si>
    <t>Läk fr/stu/lux öarm/uben &lt;18 O</t>
  </si>
  <si>
    <t>Läk kroniska hudsår O</t>
  </si>
  <si>
    <t>Allv hudsjd/mal melanom M</t>
  </si>
  <si>
    <t>Allv hudsjd/mal melanom K</t>
  </si>
  <si>
    <t>Allv hudsjd/mal melanom U</t>
  </si>
  <si>
    <t>Läk allv hudsjd/mal melanom O</t>
  </si>
  <si>
    <t>Läk inflam hud/underhud O</t>
  </si>
  <si>
    <t>Läk ytlig skada &gt;17 O</t>
  </si>
  <si>
    <t>Läk ytlig skada &lt;18 O</t>
  </si>
  <si>
    <t>Läk maligna bröstsjukdomar O</t>
  </si>
  <si>
    <t>Läk diabetes &gt;35 O</t>
  </si>
  <si>
    <t>Läk diabetes &lt;36 O</t>
  </si>
  <si>
    <t>Läk nutritiv/metabol sjd O</t>
  </si>
  <si>
    <t>Läk medfödd metabol sjukdom O</t>
  </si>
  <si>
    <t>Njur/uretär/blåsop tumör sjd M</t>
  </si>
  <si>
    <t>Njur/uretär/blåsop tumör sjd K</t>
  </si>
  <si>
    <t>Njur/uretär/blåsop tumör sjd U</t>
  </si>
  <si>
    <t>M23N</t>
  </si>
  <si>
    <t>CVK för hemodialys</t>
  </si>
  <si>
    <t>M24N</t>
  </si>
  <si>
    <t>AV-fistel för hemodialys</t>
  </si>
  <si>
    <t>M25N</t>
  </si>
  <si>
    <t>Inläggning av PD-kateter</t>
  </si>
  <si>
    <t>M26O</t>
  </si>
  <si>
    <t>Accessåtgärd för dialys O</t>
  </si>
  <si>
    <t>Läk njursvikt O</t>
  </si>
  <si>
    <t>Läk njur- &amp; urinvägstumörer O</t>
  </si>
  <si>
    <t>Läk njur- &amp; urinvägsinf O</t>
  </si>
  <si>
    <t>Läk urinvägssten O</t>
  </si>
  <si>
    <t>Läk njur- &amp; urinvägssymtom O</t>
  </si>
  <si>
    <t>Läk uretrastriktur O</t>
  </si>
  <si>
    <t>Läk benign prostatahypertrofi O</t>
  </si>
  <si>
    <t>Läk sjd puerperiet utan op O</t>
  </si>
  <si>
    <t>Läk hotande abort O</t>
  </si>
  <si>
    <t>Läk avstannat värkarbete O</t>
  </si>
  <si>
    <t>Kompl antepartumdiagnoser</t>
  </si>
  <si>
    <t>Sjd i röda blodkropp &gt;17 M</t>
  </si>
  <si>
    <t>Sjd i röda blodkropp &gt;17 K</t>
  </si>
  <si>
    <t>Sjd i röda blodkropp &gt;17 U</t>
  </si>
  <si>
    <t>Läk sjd i röda blodkropp &gt;17 O</t>
  </si>
  <si>
    <t>Sjd i röda blodkropp &lt;18</t>
  </si>
  <si>
    <t>Läk sjd i röda blodkropp &lt;18 O</t>
  </si>
  <si>
    <t>Läk koagulationsstörningar O</t>
  </si>
  <si>
    <t>Läk lymfom &amp; leukemi O</t>
  </si>
  <si>
    <t>Akut leukemi u stor op &gt;17 M</t>
  </si>
  <si>
    <t>Akut leukemi u stor op &gt;17 K</t>
  </si>
  <si>
    <t>Akut leukemi u stor op &gt;17 U</t>
  </si>
  <si>
    <t>Läk akut leukemi u stor op &gt;17 O</t>
  </si>
  <si>
    <t>Akut leukemi u stor op &lt;18 K</t>
  </si>
  <si>
    <t>Akut leukemi u stor op &lt;18 U</t>
  </si>
  <si>
    <t>Läk akut leukemi u stor op &lt;18 O</t>
  </si>
  <si>
    <t>Läk malignitetsutredning O</t>
  </si>
  <si>
    <t>HIV u allv relaterad sjd</t>
  </si>
  <si>
    <t>Läk HIV u allv relaterad sjd O</t>
  </si>
  <si>
    <t>Läk sepsis O</t>
  </si>
  <si>
    <t>Postop/posttraum infektion M</t>
  </si>
  <si>
    <t>Postop/posttraum infektion K</t>
  </si>
  <si>
    <t>Postop/posttraum infektion U</t>
  </si>
  <si>
    <t>Läk postop/posttraum infektion O</t>
  </si>
  <si>
    <t>Läk feber av okänd orsak O</t>
  </si>
  <si>
    <t>Läk virusinfektion O</t>
  </si>
  <si>
    <t>Läk trauma O</t>
  </si>
  <si>
    <t>Läk allergiska reaktioner O</t>
  </si>
  <si>
    <t>Läk förgiftn &amp; tox medicin O</t>
  </si>
  <si>
    <t>Behandlingskomplik u op M</t>
  </si>
  <si>
    <t>Behandlingskomplik u op K</t>
  </si>
  <si>
    <t>Behandlingskomplik u op U</t>
  </si>
  <si>
    <t>Läk behandlingskomplik u op O</t>
  </si>
  <si>
    <t>Läk multitrauma ej op O</t>
  </si>
  <si>
    <t>Omfattande brännskad ej op</t>
  </si>
  <si>
    <t>Läk omfattande brännskad ej op O</t>
  </si>
  <si>
    <t>X87O</t>
  </si>
  <si>
    <t>Felaktig diagnoskombination O</t>
  </si>
  <si>
    <t>Z95N</t>
  </si>
  <si>
    <t>Frisk person som åtföljer sjuk</t>
  </si>
  <si>
    <t xml:space="preserve">Vårdtidsytterfall </t>
  </si>
  <si>
    <t>Kemoterapi, tillkommer cytostatika enl.självkostnad</t>
  </si>
  <si>
    <t>Kemoterapi, ej akut leukemi (DRG-O R51O)</t>
  </si>
  <si>
    <t>tillkommer cytostatika enl självkostnad</t>
  </si>
  <si>
    <t>Kemoterapi, vid akut leukemi (DRG-O R50O)</t>
  </si>
  <si>
    <t>Vårdval Halland/Offentlig och Privata</t>
  </si>
  <si>
    <t>Pris i södra sjukvårdsregionens prislista: I de fall akuta besök hos läkare inte på förhand kan kopplas till ett DRG-pris
tillämpas schablonpriset 4 920 kr för självbetalande patienter. En självbetalande
patient är en patient som inte är folkbokförd i Sverige och som inte omfattas av
några konventioner/avtal eller förordningar samt som inte kan anses som gömd.</t>
  </si>
  <si>
    <t>schablonbeloppet om 314 kronor läggas till vid utomlänsfaktureringen</t>
  </si>
  <si>
    <t xml:space="preserve">OBS! Geropsyk och Psykos/Rehab är borttaget 2020. Vi har kvar prisid 088002, 088003. </t>
  </si>
  <si>
    <t xml:space="preserve">Faktureras som Allmänpyskaitri men vi ser fortfarande dessa två prisid. </t>
  </si>
  <si>
    <t xml:space="preserve">Tillägg per vårdtillfälle är också borta. </t>
  </si>
  <si>
    <t>Distanskontakt psykolog, kurator och psykoterapeut</t>
  </si>
  <si>
    <t>Distanskontakt Handikappverksamhet</t>
  </si>
  <si>
    <t>Covid-19-patienter</t>
  </si>
  <si>
    <t>Debitering av patienter med huvuddiagnos</t>
  </si>
  <si>
    <t>U07.1 Covid-19, virus påvisat</t>
  </si>
  <si>
    <t>U07.2 Covid-19, virus ej påvisat</t>
  </si>
  <si>
    <t>Öppenvård läkare</t>
  </si>
  <si>
    <t>Öppenvård övrig vårdgivare</t>
  </si>
  <si>
    <t>resp. klinik besökspris</t>
  </si>
  <si>
    <t>Debitering per besök</t>
  </si>
  <si>
    <t>IVA-dygn</t>
  </si>
  <si>
    <t>Debitering per vårddag, per påbörjat dygn/dag</t>
  </si>
  <si>
    <t>De hamnar i DRG</t>
  </si>
  <si>
    <t>Z40N, Z40O</t>
  </si>
  <si>
    <t>Slutenvårdsdag(exkl. IVA)</t>
  </si>
  <si>
    <t>År 2021</t>
  </si>
  <si>
    <t>DRG 2021</t>
  </si>
  <si>
    <t>Kort text 2021</t>
  </si>
  <si>
    <t>NordDRG CC version 2021Nationell viktlista</t>
  </si>
  <si>
    <t>Ensidig linsop U O</t>
  </si>
  <si>
    <t>Uttag av pacem/defibrill O</t>
  </si>
  <si>
    <t>E63O</t>
  </si>
  <si>
    <t>Kardiovask åtg utan pat kontakt</t>
  </si>
  <si>
    <t>M32O</t>
  </si>
  <si>
    <t>Dialysbehandling O</t>
  </si>
  <si>
    <t>Läk infl/infek pung/penis O</t>
  </si>
  <si>
    <t>Biopsi prost/penis besök O</t>
  </si>
  <si>
    <t>Läk infektion adnexa-vulva O</t>
  </si>
  <si>
    <t>Läk kompl antepartumdiagnoser O</t>
  </si>
  <si>
    <t>X09O</t>
  </si>
  <si>
    <t>Avlidna u öppenvårdsbesök O</t>
  </si>
  <si>
    <t>Dialyskontroll, besök O</t>
  </si>
  <si>
    <t>Vårdadm åtg utan pat kontakt O</t>
  </si>
  <si>
    <t>Huvuddiagnos ogiltig i NordDRG</t>
  </si>
  <si>
    <t>Huvuddiagnos ogiltig i NordDRG O</t>
  </si>
  <si>
    <t>Besök, oplanerad inskrivning O</t>
  </si>
  <si>
    <t>Saknad/negativ ålder, besök O</t>
  </si>
  <si>
    <t>Leversjd ej mal/cirr/alkh M</t>
  </si>
  <si>
    <t>år 2021</t>
  </si>
  <si>
    <t>påslag</t>
  </si>
  <si>
    <t xml:space="preserve">påslag </t>
  </si>
  <si>
    <t>Distanskontakt Psykolog/Kurator/Logoped</t>
  </si>
  <si>
    <t>Övrigt</t>
  </si>
  <si>
    <t>DRG-deb</t>
  </si>
  <si>
    <t>Gäller söder, VGR och övriga regioner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</si>
</sst>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000"/>
    <numFmt numFmtId="167" formatCode="0.0000"/>
    <numFmt numFmtId="168" formatCode="#,##0.0"/>
    <numFmt numFmtId="169" formatCode="#,##0.000"/>
    <numFmt numFmtId="170" formatCode="00#"/>
    <numFmt numFmtId="171" formatCode="0#"/>
    <numFmt numFmtId="172" formatCode="#,##0.00\ _k_r"/>
    <numFmt numFmtId="173" formatCode="0.00000"/>
    <numFmt numFmtId="174" formatCode="#,##0.00000"/>
    <numFmt numFmtId="175" formatCode="#,##0.000000"/>
    <numFmt numFmtId="176" formatCode="0.0%"/>
    <numFmt numFmtId="177" formatCode="0.0"/>
    <numFmt numFmtId="178" formatCode="0.000"/>
    <numFmt numFmtId="179" formatCode="0.000%"/>
    <numFmt numFmtId="180" formatCode="0.0000%"/>
    <numFmt numFmtId="181" formatCode="#,##0.00_ ;\-#,##0.00\ "/>
    <numFmt numFmtId="182" formatCode="&quot;Ja&quot;;&quot;Ja&quot;;&quot;Nej&quot;"/>
    <numFmt numFmtId="183" formatCode="&quot;Sant&quot;;&quot;Sant&quot;;&quot;Falskt&quot;"/>
    <numFmt numFmtId="184" formatCode="&quot;På&quot;;&quot;På&quot;;&quot;Av&quot;"/>
    <numFmt numFmtId="185" formatCode="[$€-2]\ #,##0.00_);[Red]\([$€-2]\ #,##0.00\)"/>
    <numFmt numFmtId="186" formatCode="#,##0\ &quot;kr&quot;"/>
    <numFmt numFmtId="187" formatCode="#"/>
    <numFmt numFmtId="188" formatCode="[$-41D]&quot;den &quot;d\ mmmm\ yyyy"/>
    <numFmt numFmtId="189" formatCode="_(&quot;$&quot;* #,##0_);_(&quot;$&quot;* \(#,##0\);_(&quot;$&quot;* &quot;-&quot;_);_(@_)"/>
    <numFmt numFmtId="190" formatCode="###,###,###,###"/>
    <numFmt numFmtId="191" formatCode="#0.000"/>
    <numFmt numFmtId="192" formatCode="0##0#0"/>
    <numFmt numFmtId="193" formatCode="00000"/>
    <numFmt numFmtId="194" formatCode="#0"/>
  </numFmts>
  <fonts count="1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8"/>
      <name val="Century Gothic"/>
      <family val="2"/>
    </font>
    <font>
      <b/>
      <sz val="18"/>
      <name val="Arial"/>
      <family val="2"/>
    </font>
    <font>
      <b/>
      <i/>
      <sz val="10"/>
      <name val="Times New Roman"/>
      <family val="1"/>
    </font>
    <font>
      <b/>
      <sz val="16"/>
      <name val="Arial"/>
      <family val="2"/>
    </font>
    <font>
      <b/>
      <sz val="22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8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63"/>
      <name val="Times New Roman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Times New Roman"/>
      <family val="1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8"/>
      <color rgb="FFFF0000"/>
      <name val="Times New Roman"/>
      <family val="1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>
        <color theme="8"/>
      </top>
      <bottom style="thin">
        <color theme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CCD6BE"/>
      </left>
      <right style="thin">
        <color rgb="FFCCD6BE"/>
      </right>
      <top style="thin">
        <color rgb="FFCCD6BE"/>
      </top>
      <bottom style="thin">
        <color rgb="FFCCD6BE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21" borderId="2" applyNumberFormat="0" applyFont="0" applyAlignment="0" applyProtection="0"/>
    <xf numFmtId="0" fontId="80" fillId="22" borderId="3" applyNumberFormat="0" applyAlignment="0" applyProtection="0"/>
    <xf numFmtId="0" fontId="22" fillId="23" borderId="4" applyNumberFormat="0" applyAlignment="0" applyProtection="0"/>
    <xf numFmtId="0" fontId="81" fillId="24" borderId="0" applyNumberFormat="0" applyBorder="0" applyAlignment="0" applyProtection="0"/>
    <xf numFmtId="0" fontId="23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82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33" borderId="3" applyNumberFormat="0" applyAlignment="0" applyProtection="0"/>
    <xf numFmtId="0" fontId="25" fillId="34" borderId="4" applyNumberFormat="0" applyAlignment="0" applyProtection="0"/>
    <xf numFmtId="0" fontId="85" fillId="35" borderId="5" applyNumberFormat="0" applyAlignment="0" applyProtection="0"/>
    <xf numFmtId="0" fontId="26" fillId="36" borderId="6" applyNumberFormat="0" applyAlignment="0" applyProtection="0"/>
    <xf numFmtId="0" fontId="86" fillId="0" borderId="7" applyNumberFormat="0" applyFill="0" applyAlignment="0" applyProtection="0"/>
    <xf numFmtId="0" fontId="27" fillId="0" borderId="8" applyNumberFormat="0" applyFill="0" applyAlignment="0" applyProtection="0"/>
    <xf numFmtId="0" fontId="87" fillId="37" borderId="0" applyNumberFormat="0" applyBorder="0" applyAlignment="0" applyProtection="0"/>
    <xf numFmtId="0" fontId="28" fillId="38" borderId="0" applyNumberFormat="0" applyBorder="0" applyAlignment="0" applyProtection="0"/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30" fillId="0" borderId="10" applyNumberFormat="0" applyFill="0" applyAlignment="0" applyProtection="0"/>
    <xf numFmtId="0" fontId="91" fillId="0" borderId="11" applyNumberFormat="0" applyFill="0" applyAlignment="0" applyProtection="0"/>
    <xf numFmtId="0" fontId="31" fillId="0" borderId="12" applyNumberFormat="0" applyFill="0" applyAlignment="0" applyProtection="0"/>
    <xf numFmtId="0" fontId="92" fillId="0" borderId="13" applyNumberFormat="0" applyFill="0" applyAlignment="0" applyProtection="0"/>
    <xf numFmtId="0" fontId="32" fillId="0" borderId="14" applyNumberFormat="0" applyFill="0" applyAlignment="0" applyProtection="0"/>
    <xf numFmtId="0" fontId="9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39" borderId="15" applyNumberFormat="0" applyProtection="0">
      <alignment vertical="center"/>
    </xf>
    <xf numFmtId="0" fontId="94" fillId="0" borderId="16" applyNumberFormat="0" applyFill="0" applyAlignment="0" applyProtection="0"/>
    <xf numFmtId="0" fontId="33" fillId="0" borderId="17" applyNumberFormat="0" applyFill="0" applyAlignment="0" applyProtection="0"/>
    <xf numFmtId="165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5" fillId="22" borderId="18" applyNumberFormat="0" applyAlignment="0" applyProtection="0"/>
    <xf numFmtId="0" fontId="34" fillId="23" borderId="19" applyNumberFormat="0" applyAlignment="0" applyProtection="0"/>
    <xf numFmtId="44" fontId="0" fillId="0" borderId="0" applyFont="0" applyFill="0" applyBorder="0" applyAlignment="0" applyProtection="0"/>
    <xf numFmtId="189" fontId="1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49" fontId="13" fillId="0" borderId="26" xfId="0" applyNumberFormat="1" applyFont="1" applyBorder="1" applyAlignment="1">
      <alignment/>
    </xf>
    <xf numFmtId="0" fontId="13" fillId="0" borderId="27" xfId="84" applyFont="1" applyFill="1" applyBorder="1">
      <alignment/>
      <protection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2" xfId="0" applyFont="1" applyBorder="1" applyAlignment="1">
      <alignment horizontal="right"/>
    </xf>
    <xf numFmtId="0" fontId="13" fillId="0" borderId="22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0" fillId="0" borderId="0" xfId="0" applyNumberFormat="1" applyFill="1" applyAlignment="1">
      <alignment/>
    </xf>
    <xf numFmtId="3" fontId="1" fillId="0" borderId="23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1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6" fillId="0" borderId="0" xfId="83" applyNumberFormat="1" applyFont="1" applyFill="1" applyBorder="1" applyAlignment="1">
      <alignment horizontal="left" wrapText="1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vertical="top" wrapText="1"/>
    </xf>
    <xf numFmtId="49" fontId="6" fillId="0" borderId="0" xfId="79" applyNumberFormat="1" applyFont="1" applyFill="1">
      <alignment/>
      <protection/>
    </xf>
    <xf numFmtId="3" fontId="6" fillId="0" borderId="0" xfId="0" applyNumberFormat="1" applyFont="1" applyFill="1" applyAlignment="1">
      <alignment/>
    </xf>
    <xf numFmtId="3" fontId="11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 horizontal="center"/>
    </xf>
    <xf numFmtId="166" fontId="11" fillId="0" borderId="28" xfId="0" applyNumberFormat="1" applyFont="1" applyFill="1" applyBorder="1" applyAlignment="1">
      <alignment horizontal="center"/>
    </xf>
    <xf numFmtId="3" fontId="6" fillId="0" borderId="29" xfId="83" applyNumberFormat="1" applyFont="1" applyFill="1" applyBorder="1" applyAlignment="1">
      <alignment horizontal="left" wrapText="1"/>
      <protection/>
    </xf>
    <xf numFmtId="3" fontId="6" fillId="0" borderId="29" xfId="83" applyNumberFormat="1" applyFont="1" applyFill="1" applyBorder="1" applyAlignment="1">
      <alignment horizontal="center" wrapText="1"/>
      <protection/>
    </xf>
    <xf numFmtId="3" fontId="6" fillId="0" borderId="29" xfId="82" applyNumberFormat="1" applyFont="1" applyFill="1" applyBorder="1" applyAlignment="1">
      <alignment horizontal="center" wrapText="1"/>
      <protection/>
    </xf>
    <xf numFmtId="166" fontId="6" fillId="0" borderId="29" xfId="83" applyNumberFormat="1" applyFont="1" applyFill="1" applyBorder="1" applyAlignment="1">
      <alignment horizontal="center" wrapText="1"/>
      <protection/>
    </xf>
    <xf numFmtId="3" fontId="6" fillId="0" borderId="0" xfId="0" applyNumberFormat="1" applyFont="1" applyFill="1" applyBorder="1" applyAlignment="1" quotePrefix="1">
      <alignment/>
    </xf>
    <xf numFmtId="3" fontId="6" fillId="0" borderId="0" xfId="83" applyNumberFormat="1" applyFont="1" applyFill="1" applyBorder="1" applyAlignment="1">
      <alignment horizontal="right" wrapText="1"/>
      <protection/>
    </xf>
    <xf numFmtId="166" fontId="6" fillId="0" borderId="0" xfId="83" applyNumberFormat="1" applyFont="1" applyFill="1" applyBorder="1" applyAlignment="1">
      <alignment horizontal="right" wrapText="1"/>
      <protection/>
    </xf>
    <xf numFmtId="3" fontId="6" fillId="0" borderId="0" xfId="8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Alignment="1">
      <alignment/>
    </xf>
    <xf numFmtId="3" fontId="6" fillId="0" borderId="0" xfId="79" applyNumberFormat="1" applyFont="1" applyFill="1">
      <alignment/>
      <protection/>
    </xf>
    <xf numFmtId="3" fontId="6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0" fillId="0" borderId="30" xfId="0" applyBorder="1" applyAlignment="1">
      <alignment/>
    </xf>
    <xf numFmtId="3" fontId="0" fillId="0" borderId="0" xfId="83" applyNumberFormat="1" applyFont="1" applyFill="1" applyBorder="1" applyAlignment="1">
      <alignment horizontal="left" wrapText="1"/>
      <protection/>
    </xf>
    <xf numFmtId="0" fontId="97" fillId="0" borderId="0" xfId="0" applyFont="1" applyAlignment="1">
      <alignment/>
    </xf>
    <xf numFmtId="0" fontId="4" fillId="0" borderId="0" xfId="64" applyFont="1">
      <alignment/>
      <protection/>
    </xf>
    <xf numFmtId="3" fontId="0" fillId="0" borderId="0" xfId="64" applyNumberFormat="1">
      <alignment/>
      <protection/>
    </xf>
    <xf numFmtId="0" fontId="0" fillId="0" borderId="0" xfId="64">
      <alignment/>
      <protection/>
    </xf>
    <xf numFmtId="3" fontId="4" fillId="0" borderId="0" xfId="64" applyNumberFormat="1" applyFont="1" applyAlignment="1">
      <alignment horizontal="right"/>
      <protection/>
    </xf>
    <xf numFmtId="0" fontId="0" fillId="0" borderId="0" xfId="64" applyFont="1">
      <alignment/>
      <protection/>
    </xf>
    <xf numFmtId="3" fontId="0" fillId="0" borderId="0" xfId="64" applyNumberFormat="1" applyFont="1">
      <alignment/>
      <protection/>
    </xf>
    <xf numFmtId="3" fontId="3" fillId="0" borderId="0" xfId="64" applyNumberFormat="1" applyFont="1">
      <alignment/>
      <protection/>
    </xf>
    <xf numFmtId="3" fontId="1" fillId="0" borderId="20" xfId="64" applyNumberFormat="1" applyFont="1" applyBorder="1" applyAlignment="1">
      <alignment horizontal="center"/>
      <protection/>
    </xf>
    <xf numFmtId="3" fontId="1" fillId="0" borderId="21" xfId="64" applyNumberFormat="1" applyFont="1" applyBorder="1" applyAlignment="1">
      <alignment horizontal="center"/>
      <protection/>
    </xf>
    <xf numFmtId="3" fontId="1" fillId="0" borderId="23" xfId="64" applyNumberFormat="1" applyFont="1" applyBorder="1" applyAlignment="1">
      <alignment horizontal="center"/>
      <protection/>
    </xf>
    <xf numFmtId="3" fontId="1" fillId="0" borderId="0" xfId="64" applyNumberFormat="1" applyFont="1" applyBorder="1" applyAlignment="1">
      <alignment horizontal="center"/>
      <protection/>
    </xf>
    <xf numFmtId="3" fontId="1" fillId="0" borderId="24" xfId="64" applyNumberFormat="1" applyFont="1" applyBorder="1" applyAlignment="1">
      <alignment horizontal="center"/>
      <protection/>
    </xf>
    <xf numFmtId="3" fontId="1" fillId="0" borderId="22" xfId="64" applyNumberFormat="1" applyFont="1" applyBorder="1" applyAlignment="1">
      <alignment horizontal="center"/>
      <protection/>
    </xf>
    <xf numFmtId="3" fontId="1" fillId="0" borderId="26" xfId="64" applyNumberFormat="1" applyFont="1" applyBorder="1" applyAlignment="1">
      <alignment horizontal="center"/>
      <protection/>
    </xf>
    <xf numFmtId="3" fontId="1" fillId="0" borderId="25" xfId="64" applyNumberFormat="1" applyFont="1" applyBorder="1" applyAlignment="1">
      <alignment horizontal="center"/>
      <protection/>
    </xf>
    <xf numFmtId="3" fontId="1" fillId="0" borderId="27" xfId="64" applyNumberFormat="1" applyFont="1" applyBorder="1" applyAlignment="1">
      <alignment horizontal="center"/>
      <protection/>
    </xf>
    <xf numFmtId="0" fontId="1" fillId="0" borderId="0" xfId="64" applyFont="1">
      <alignment/>
      <protection/>
    </xf>
    <xf numFmtId="0" fontId="3" fillId="0" borderId="0" xfId="64" applyFont="1">
      <alignment/>
      <protection/>
    </xf>
    <xf numFmtId="0" fontId="15" fillId="0" borderId="0" xfId="64" applyFont="1" applyBorder="1">
      <alignment/>
      <protection/>
    </xf>
    <xf numFmtId="0" fontId="4" fillId="0" borderId="0" xfId="64" applyFont="1" applyBorder="1" applyAlignment="1">
      <alignment horizontal="center" wrapText="1"/>
      <protection/>
    </xf>
    <xf numFmtId="0" fontId="4" fillId="0" borderId="0" xfId="64" applyFont="1" applyBorder="1" applyAlignment="1">
      <alignment horizontal="center" vertical="top"/>
      <protection/>
    </xf>
    <xf numFmtId="0" fontId="15" fillId="0" borderId="0" xfId="64" applyFont="1">
      <alignment/>
      <protection/>
    </xf>
    <xf numFmtId="0" fontId="0" fillId="0" borderId="0" xfId="64" applyFont="1" applyBorder="1">
      <alignment/>
      <protection/>
    </xf>
    <xf numFmtId="49" fontId="2" fillId="0" borderId="0" xfId="64" applyNumberFormat="1" applyFont="1">
      <alignment/>
      <protection/>
    </xf>
    <xf numFmtId="49" fontId="2" fillId="0" borderId="0" xfId="64" applyNumberFormat="1" applyFont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49" fontId="0" fillId="0" borderId="0" xfId="64" applyNumberFormat="1" applyFont="1">
      <alignment/>
      <protection/>
    </xf>
    <xf numFmtId="49" fontId="0" fillId="0" borderId="0" xfId="64" applyNumberFormat="1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8" applyFont="1" applyFill="1" applyBorder="1" applyAlignment="1">
      <alignment horizontal="left"/>
      <protection/>
    </xf>
    <xf numFmtId="0" fontId="0" fillId="0" borderId="0" xfId="64" applyFill="1">
      <alignment/>
      <protection/>
    </xf>
    <xf numFmtId="0" fontId="1" fillId="0" borderId="0" xfId="0" applyFont="1" applyFill="1" applyAlignment="1">
      <alignment/>
    </xf>
    <xf numFmtId="3" fontId="98" fillId="0" borderId="0" xfId="0" applyNumberFormat="1" applyFont="1" applyFill="1" applyAlignment="1">
      <alignment/>
    </xf>
    <xf numFmtId="0" fontId="98" fillId="0" borderId="0" xfId="0" applyFont="1" applyAlignment="1">
      <alignment/>
    </xf>
    <xf numFmtId="3" fontId="99" fillId="0" borderId="0" xfId="0" applyNumberFormat="1" applyFont="1" applyFill="1" applyAlignment="1">
      <alignment/>
    </xf>
    <xf numFmtId="3" fontId="97" fillId="0" borderId="0" xfId="0" applyNumberFormat="1" applyFont="1" applyFill="1" applyAlignment="1">
      <alignment/>
    </xf>
    <xf numFmtId="0" fontId="100" fillId="0" borderId="0" xfId="0" applyFont="1" applyAlignment="1">
      <alignment/>
    </xf>
    <xf numFmtId="0" fontId="100" fillId="0" borderId="0" xfId="0" applyFont="1" applyFill="1" applyAlignment="1">
      <alignment/>
    </xf>
    <xf numFmtId="0" fontId="101" fillId="0" borderId="0" xfId="0" applyFont="1" applyAlignment="1">
      <alignment/>
    </xf>
    <xf numFmtId="0" fontId="96" fillId="0" borderId="0" xfId="0" applyFont="1" applyAlignment="1">
      <alignment/>
    </xf>
    <xf numFmtId="0" fontId="96" fillId="0" borderId="0" xfId="0" applyFont="1" applyFill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3" fillId="0" borderId="0" xfId="0" applyFont="1" applyFill="1" applyAlignment="1">
      <alignment/>
    </xf>
    <xf numFmtId="3" fontId="98" fillId="0" borderId="0" xfId="0" applyNumberFormat="1" applyFont="1" applyFill="1" applyBorder="1" applyAlignment="1">
      <alignment horizontal="right"/>
    </xf>
    <xf numFmtId="0" fontId="97" fillId="0" borderId="0" xfId="0" applyFont="1" applyAlignment="1">
      <alignment horizontal="right"/>
    </xf>
    <xf numFmtId="0" fontId="98" fillId="0" borderId="0" xfId="0" applyFont="1" applyFill="1" applyAlignment="1">
      <alignment/>
    </xf>
    <xf numFmtId="0" fontId="97" fillId="0" borderId="0" xfId="0" applyFont="1" applyFill="1" applyAlignment="1">
      <alignment horizontal="right"/>
    </xf>
    <xf numFmtId="0" fontId="104" fillId="0" borderId="0" xfId="0" applyFont="1" applyAlignment="1">
      <alignment/>
    </xf>
    <xf numFmtId="0" fontId="102" fillId="0" borderId="0" xfId="0" applyFont="1" applyFill="1" applyAlignment="1">
      <alignment/>
    </xf>
    <xf numFmtId="0" fontId="0" fillId="0" borderId="0" xfId="0" applyFont="1" applyAlignment="1">
      <alignment wrapText="1"/>
    </xf>
    <xf numFmtId="3" fontId="6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3" fontId="98" fillId="0" borderId="0" xfId="83" applyNumberFormat="1" applyFont="1" applyFill="1" applyBorder="1" applyAlignment="1">
      <alignment horizontal="left" wrapText="1"/>
      <protection/>
    </xf>
    <xf numFmtId="0" fontId="0" fillId="0" borderId="31" xfId="64" applyBorder="1">
      <alignment/>
      <protection/>
    </xf>
    <xf numFmtId="14" fontId="0" fillId="0" borderId="32" xfId="64" applyNumberFormat="1" applyBorder="1">
      <alignment/>
      <protection/>
    </xf>
    <xf numFmtId="3" fontId="98" fillId="0" borderId="0" xfId="64" applyNumberFormat="1" applyFont="1">
      <alignment/>
      <protection/>
    </xf>
    <xf numFmtId="0" fontId="38" fillId="0" borderId="0" xfId="0" applyFont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05" fillId="0" borderId="0" xfId="58" applyFont="1" applyFill="1">
      <alignment/>
      <protection/>
    </xf>
    <xf numFmtId="0" fontId="37" fillId="0" borderId="33" xfId="58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34" xfId="0" applyFont="1" applyBorder="1" applyAlignment="1">
      <alignment/>
    </xf>
    <xf numFmtId="166" fontId="1" fillId="0" borderId="3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6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98" fillId="0" borderId="0" xfId="0" applyNumberFormat="1" applyFont="1" applyAlignment="1">
      <alignment horizontal="right"/>
    </xf>
    <xf numFmtId="0" fontId="39" fillId="0" borderId="0" xfId="60" applyFont="1">
      <alignment/>
      <protection/>
    </xf>
    <xf numFmtId="0" fontId="4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0" fontId="98" fillId="0" borderId="25" xfId="0" applyFont="1" applyBorder="1" applyAlignment="1">
      <alignment/>
    </xf>
    <xf numFmtId="3" fontId="98" fillId="0" borderId="25" xfId="0" applyNumberFormat="1" applyFont="1" applyBorder="1" applyAlignment="1">
      <alignment/>
    </xf>
    <xf numFmtId="3" fontId="98" fillId="0" borderId="25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14" fontId="1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4" fontId="0" fillId="0" borderId="22" xfId="0" applyNumberFormat="1" applyFont="1" applyBorder="1" applyAlignment="1">
      <alignment/>
    </xf>
    <xf numFmtId="9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3" fontId="98" fillId="0" borderId="0" xfId="0" applyNumberFormat="1" applyFont="1" applyAlignment="1">
      <alignment/>
    </xf>
    <xf numFmtId="3" fontId="97" fillId="0" borderId="0" xfId="0" applyNumberFormat="1" applyFont="1" applyFill="1" applyBorder="1" applyAlignment="1">
      <alignment/>
    </xf>
    <xf numFmtId="3" fontId="97" fillId="0" borderId="0" xfId="0" applyNumberFormat="1" applyFont="1" applyFill="1" applyBorder="1" applyAlignment="1">
      <alignment horizontal="center"/>
    </xf>
    <xf numFmtId="0" fontId="106" fillId="0" borderId="0" xfId="64" applyFont="1" applyAlignment="1">
      <alignment horizontal="center"/>
      <protection/>
    </xf>
    <xf numFmtId="3" fontId="104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left"/>
    </xf>
    <xf numFmtId="3" fontId="1" fillId="0" borderId="35" xfId="0" applyNumberFormat="1" applyFont="1" applyBorder="1" applyAlignment="1">
      <alignment horizontal="centerContinuous"/>
    </xf>
    <xf numFmtId="3" fontId="1" fillId="0" borderId="36" xfId="0" applyNumberFormat="1" applyFont="1" applyBorder="1" applyAlignment="1">
      <alignment horizontal="centerContinuous"/>
    </xf>
    <xf numFmtId="0" fontId="1" fillId="0" borderId="37" xfId="0" applyFont="1" applyBorder="1" applyAlignment="1">
      <alignment horizontal="centerContinuous"/>
    </xf>
    <xf numFmtId="3" fontId="1" fillId="0" borderId="23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Continuous"/>
    </xf>
    <xf numFmtId="3" fontId="0" fillId="0" borderId="25" xfId="0" applyNumberForma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21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Continuous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0" fillId="0" borderId="22" xfId="0" applyNumberFormat="1" applyBorder="1" applyAlignment="1">
      <alignment/>
    </xf>
    <xf numFmtId="0" fontId="1" fillId="0" borderId="38" xfId="0" applyFont="1" applyFill="1" applyBorder="1" applyAlignment="1">
      <alignment/>
    </xf>
    <xf numFmtId="166" fontId="1" fillId="0" borderId="39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66" fontId="2" fillId="0" borderId="0" xfId="0" applyNumberFormat="1" applyFont="1" applyAlignment="1">
      <alignment/>
    </xf>
    <xf numFmtId="0" fontId="0" fillId="13" borderId="35" xfId="0" applyFill="1" applyBorder="1" applyAlignment="1">
      <alignment/>
    </xf>
    <xf numFmtId="0" fontId="0" fillId="13" borderId="36" xfId="0" applyFill="1" applyBorder="1" applyAlignment="1">
      <alignment/>
    </xf>
    <xf numFmtId="0" fontId="0" fillId="13" borderId="37" xfId="0" applyFill="1" applyBorder="1" applyAlignment="1">
      <alignment/>
    </xf>
    <xf numFmtId="0" fontId="0" fillId="13" borderId="23" xfId="58" applyFont="1" applyFill="1" applyBorder="1" applyAlignment="1">
      <alignment horizontal="left"/>
      <protection/>
    </xf>
    <xf numFmtId="0" fontId="0" fillId="13" borderId="0" xfId="58" applyFont="1" applyFill="1" applyBorder="1" applyAlignment="1">
      <alignment horizontal="left"/>
      <protection/>
    </xf>
    <xf numFmtId="0" fontId="0" fillId="13" borderId="24" xfId="58" applyFont="1" applyFill="1" applyBorder="1" applyAlignment="1">
      <alignment horizontal="left"/>
      <protection/>
    </xf>
    <xf numFmtId="0" fontId="0" fillId="13" borderId="26" xfId="0" applyFill="1" applyBorder="1" applyAlignment="1">
      <alignment/>
    </xf>
    <xf numFmtId="0" fontId="0" fillId="13" borderId="25" xfId="0" applyFill="1" applyBorder="1" applyAlignment="1">
      <alignment/>
    </xf>
    <xf numFmtId="0" fontId="0" fillId="13" borderId="27" xfId="0" applyFill="1" applyBorder="1" applyAlignment="1">
      <alignment/>
    </xf>
    <xf numFmtId="0" fontId="0" fillId="13" borderId="0" xfId="0" applyFill="1" applyBorder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3" fontId="98" fillId="0" borderId="0" xfId="64" applyNumberFormat="1" applyFont="1" applyBorder="1" applyAlignment="1">
      <alignment horizontal="right"/>
      <protection/>
    </xf>
    <xf numFmtId="0" fontId="98" fillId="0" borderId="0" xfId="64" applyFont="1">
      <alignment/>
      <protection/>
    </xf>
    <xf numFmtId="0" fontId="0" fillId="0" borderId="0" xfId="64" applyFont="1" applyFill="1">
      <alignment/>
      <protection/>
    </xf>
    <xf numFmtId="3" fontId="99" fillId="0" borderId="0" xfId="0" applyNumberFormat="1" applyFont="1" applyAlignment="1">
      <alignment/>
    </xf>
    <xf numFmtId="0" fontId="106" fillId="0" borderId="0" xfId="64" applyFont="1" applyBorder="1" applyAlignment="1">
      <alignment horizontal="center"/>
      <protection/>
    </xf>
    <xf numFmtId="3" fontId="98" fillId="0" borderId="0" xfId="64" applyNumberFormat="1" applyFont="1" applyFill="1" applyBorder="1" applyAlignment="1">
      <alignment horizontal="right"/>
      <protection/>
    </xf>
    <xf numFmtId="0" fontId="104" fillId="0" borderId="0" xfId="0" applyFont="1" applyFill="1" applyAlignment="1">
      <alignment/>
    </xf>
    <xf numFmtId="49" fontId="104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49" fontId="108" fillId="0" borderId="25" xfId="0" applyNumberFormat="1" applyFont="1" applyBorder="1" applyAlignment="1">
      <alignment/>
    </xf>
    <xf numFmtId="0" fontId="0" fillId="0" borderId="40" xfId="0" applyFont="1" applyFill="1" applyBorder="1" applyAlignment="1">
      <alignment horizontal="right"/>
    </xf>
    <xf numFmtId="6" fontId="0" fillId="0" borderId="4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3" fontId="0" fillId="0" borderId="0" xfId="64" applyNumberFormat="1" applyFont="1" applyBorder="1" applyAlignment="1">
      <alignment horizontal="right"/>
      <protection/>
    </xf>
    <xf numFmtId="0" fontId="15" fillId="0" borderId="0" xfId="64" applyFont="1" applyBorder="1" applyAlignment="1">
      <alignment horizontal="center"/>
      <protection/>
    </xf>
    <xf numFmtId="0" fontId="43" fillId="40" borderId="0" xfId="58" applyFont="1" applyFill="1">
      <alignment/>
      <protection/>
    </xf>
    <xf numFmtId="169" fontId="0" fillId="0" borderId="0" xfId="0" applyNumberFormat="1" applyFont="1" applyAlignment="1">
      <alignment/>
    </xf>
    <xf numFmtId="0" fontId="43" fillId="0" borderId="0" xfId="58" applyFont="1">
      <alignment/>
      <protection/>
    </xf>
    <xf numFmtId="3" fontId="1" fillId="0" borderId="42" xfId="0" applyNumberFormat="1" applyFont="1" applyBorder="1" applyAlignment="1">
      <alignment/>
    </xf>
    <xf numFmtId="0" fontId="43" fillId="0" borderId="0" xfId="58" applyFont="1" applyFill="1">
      <alignment/>
      <protection/>
    </xf>
    <xf numFmtId="0" fontId="43" fillId="0" borderId="0" xfId="65" applyFont="1" applyFill="1">
      <alignment/>
      <protection/>
    </xf>
    <xf numFmtId="1" fontId="43" fillId="0" borderId="0" xfId="58" applyNumberFormat="1" applyFont="1" applyFill="1">
      <alignment/>
      <protection/>
    </xf>
    <xf numFmtId="0" fontId="43" fillId="0" borderId="0" xfId="58" applyFont="1" applyFill="1">
      <alignment/>
      <protection/>
    </xf>
    <xf numFmtId="0" fontId="5" fillId="0" borderId="0" xfId="0" applyFont="1" applyFill="1" applyAlignment="1">
      <alignment/>
    </xf>
    <xf numFmtId="3" fontId="0" fillId="0" borderId="0" xfId="83" applyNumberFormat="1" applyFont="1" applyFill="1" applyBorder="1" applyAlignment="1">
      <alignment vertical="top" wrapText="1"/>
      <protection/>
    </xf>
    <xf numFmtId="0" fontId="0" fillId="0" borderId="0" xfId="58" applyFont="1" applyFill="1">
      <alignment/>
      <protection/>
    </xf>
    <xf numFmtId="3" fontId="0" fillId="0" borderId="0" xfId="83" applyNumberFormat="1" applyFont="1" applyFill="1" applyBorder="1" applyAlignment="1">
      <alignment horizontal="left" vertical="top" wrapText="1"/>
      <protection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38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40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6" fontId="10" fillId="0" borderId="0" xfId="0" applyNumberFormat="1" applyFont="1" applyAlignment="1">
      <alignment horizontal="center"/>
    </xf>
    <xf numFmtId="0" fontId="13" fillId="0" borderId="25" xfId="84" applyFont="1" applyFill="1" applyBorder="1">
      <alignment/>
      <protection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right"/>
    </xf>
    <xf numFmtId="0" fontId="13" fillId="0" borderId="25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0" fillId="0" borderId="0" xfId="64" applyNumberFormat="1" applyFont="1" applyFill="1" applyBorder="1" applyAlignment="1">
      <alignment horizontal="right"/>
      <protection/>
    </xf>
    <xf numFmtId="3" fontId="1" fillId="0" borderId="43" xfId="0" applyNumberFormat="1" applyFont="1" applyFill="1" applyBorder="1" applyAlignment="1">
      <alignment/>
    </xf>
    <xf numFmtId="0" fontId="0" fillId="0" borderId="31" xfId="64" applyFill="1" applyBorder="1">
      <alignment/>
      <protection/>
    </xf>
    <xf numFmtId="14" fontId="0" fillId="0" borderId="32" xfId="64" applyNumberFormat="1" applyFill="1" applyBorder="1">
      <alignment/>
      <protection/>
    </xf>
    <xf numFmtId="3" fontId="0" fillId="0" borderId="31" xfId="0" applyNumberFormat="1" applyFont="1" applyFill="1" applyBorder="1" applyAlignment="1">
      <alignment/>
    </xf>
    <xf numFmtId="14" fontId="0" fillId="0" borderId="3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14" fontId="0" fillId="0" borderId="32" xfId="0" applyNumberFormat="1" applyFill="1" applyBorder="1" applyAlignment="1">
      <alignment/>
    </xf>
    <xf numFmtId="3" fontId="0" fillId="0" borderId="0" xfId="64" applyNumberFormat="1" applyFont="1" applyAlignment="1">
      <alignment horizontal="right"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6" fillId="0" borderId="0" xfId="58" applyFont="1" applyFill="1" applyBorder="1" applyAlignment="1">
      <alignment horizontal="left"/>
      <protection/>
    </xf>
    <xf numFmtId="3" fontId="109" fillId="0" borderId="20" xfId="64" applyNumberFormat="1" applyFont="1" applyBorder="1" applyAlignment="1">
      <alignment horizontal="right"/>
      <protection/>
    </xf>
    <xf numFmtId="0" fontId="110" fillId="0" borderId="0" xfId="0" applyFont="1" applyFill="1" applyAlignment="1">
      <alignment/>
    </xf>
    <xf numFmtId="3" fontId="111" fillId="0" borderId="0" xfId="64" applyNumberFormat="1" applyFont="1">
      <alignment/>
      <protection/>
    </xf>
    <xf numFmtId="166" fontId="109" fillId="0" borderId="22" xfId="64" applyNumberFormat="1" applyFont="1" applyBorder="1">
      <alignment/>
      <protection/>
    </xf>
    <xf numFmtId="0" fontId="111" fillId="0" borderId="0" xfId="64" applyFont="1">
      <alignment/>
      <protection/>
    </xf>
    <xf numFmtId="0" fontId="111" fillId="0" borderId="20" xfId="58" applyFont="1" applyFill="1" applyBorder="1" applyAlignment="1">
      <alignment horizontal="left"/>
      <protection/>
    </xf>
    <xf numFmtId="0" fontId="111" fillId="0" borderId="22" xfId="58" applyFont="1" applyFill="1" applyBorder="1" applyAlignment="1">
      <alignment horizontal="left"/>
      <protection/>
    </xf>
    <xf numFmtId="0" fontId="111" fillId="0" borderId="20" xfId="64" applyFont="1" applyBorder="1" applyAlignment="1">
      <alignment horizontal="center" vertical="top"/>
      <protection/>
    </xf>
    <xf numFmtId="0" fontId="112" fillId="0" borderId="0" xfId="64" applyFont="1" applyBorder="1" applyAlignment="1">
      <alignment horizontal="center" wrapText="1"/>
      <protection/>
    </xf>
    <xf numFmtId="0" fontId="112" fillId="0" borderId="0" xfId="64" applyFont="1" applyBorder="1" applyAlignment="1">
      <alignment horizontal="center" vertical="top"/>
      <protection/>
    </xf>
    <xf numFmtId="0" fontId="111" fillId="0" borderId="22" xfId="64" applyFont="1" applyBorder="1" applyAlignment="1">
      <alignment horizontal="center" vertical="top"/>
      <protection/>
    </xf>
    <xf numFmtId="0" fontId="111" fillId="0" borderId="0" xfId="58" applyFont="1" applyFill="1" applyBorder="1" applyAlignment="1">
      <alignment horizontal="left"/>
      <protection/>
    </xf>
    <xf numFmtId="0" fontId="111" fillId="0" borderId="20" xfId="0" applyFont="1" applyBorder="1" applyAlignment="1">
      <alignment/>
    </xf>
    <xf numFmtId="0" fontId="111" fillId="0" borderId="0" xfId="0" applyFont="1" applyAlignment="1">
      <alignment/>
    </xf>
    <xf numFmtId="167" fontId="111" fillId="0" borderId="22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0" fillId="0" borderId="31" xfId="0" applyFont="1" applyBorder="1" applyAlignment="1">
      <alignment horizontal="right"/>
    </xf>
    <xf numFmtId="14" fontId="0" fillId="0" borderId="32" xfId="0" applyNumberFormat="1" applyFont="1" applyBorder="1" applyAlignment="1">
      <alignment/>
    </xf>
    <xf numFmtId="3" fontId="0" fillId="0" borderId="23" xfId="0" applyNumberFormat="1" applyBorder="1" applyAlignment="1">
      <alignment horizontal="centerContinuous"/>
    </xf>
    <xf numFmtId="0" fontId="0" fillId="0" borderId="0" xfId="64" applyFont="1" applyFill="1" applyAlignment="1">
      <alignment wrapText="1"/>
      <protection/>
    </xf>
    <xf numFmtId="0" fontId="0" fillId="0" borderId="0" xfId="0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1" fillId="0" borderId="35" xfId="64" applyNumberFormat="1" applyFont="1" applyBorder="1" applyAlignment="1">
      <alignment horizontal="center"/>
      <protection/>
    </xf>
    <xf numFmtId="3" fontId="1" fillId="0" borderId="36" xfId="64" applyNumberFormat="1" applyFont="1" applyBorder="1" applyAlignment="1">
      <alignment horizontal="center"/>
      <protection/>
    </xf>
    <xf numFmtId="3" fontId="1" fillId="0" borderId="37" xfId="64" applyNumberFormat="1" applyFont="1" applyBorder="1" applyAlignment="1">
      <alignment horizontal="center"/>
      <protection/>
    </xf>
    <xf numFmtId="0" fontId="1" fillId="0" borderId="35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3" fontId="11" fillId="0" borderId="45" xfId="0" applyNumberFormat="1" applyFont="1" applyBorder="1" applyAlignment="1">
      <alignment horizontal="center"/>
    </xf>
    <xf numFmtId="3" fontId="11" fillId="0" borderId="46" xfId="0" applyNumberFormat="1" applyFont="1" applyBorder="1" applyAlignment="1">
      <alignment horizontal="center"/>
    </xf>
    <xf numFmtId="3" fontId="6" fillId="0" borderId="0" xfId="83" applyNumberFormat="1" applyFont="1" applyFill="1" applyBorder="1" applyAlignment="1">
      <alignment horizontal="center"/>
      <protection/>
    </xf>
  </cellXfs>
  <cellStyles count="9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Anteckning 2" xfId="34"/>
    <cellStyle name="Beräkning" xfId="35"/>
    <cellStyle name="Beräkning 2" xfId="36"/>
    <cellStyle name="Bra" xfId="37"/>
    <cellStyle name="Bra 2" xfId="38"/>
    <cellStyle name="Dekorfärg1" xfId="39"/>
    <cellStyle name="Dekorfärg2" xfId="40"/>
    <cellStyle name="Dekorfärg3" xfId="41"/>
    <cellStyle name="Dekorfärg4" xfId="42"/>
    <cellStyle name="Dekorfärg5" xfId="43"/>
    <cellStyle name="Dekorfärg6" xfId="44"/>
    <cellStyle name="Dålig" xfId="45"/>
    <cellStyle name="Followed Hyperlink" xfId="46"/>
    <cellStyle name="Förklarande text" xfId="47"/>
    <cellStyle name="Förklarande text 2" xfId="48"/>
    <cellStyle name="Hyperlink" xfId="49"/>
    <cellStyle name="Indata" xfId="50"/>
    <cellStyle name="Indata 2" xfId="51"/>
    <cellStyle name="Kontrollcell" xfId="52"/>
    <cellStyle name="Kontrollcell 2" xfId="53"/>
    <cellStyle name="Länkad cell" xfId="54"/>
    <cellStyle name="Länkad cell 2" xfId="55"/>
    <cellStyle name="Neutral" xfId="56"/>
    <cellStyle name="Neutral 2" xfId="57"/>
    <cellStyle name="Normal 2" xfId="58"/>
    <cellStyle name="Normal 2 2" xfId="59"/>
    <cellStyle name="Normal 2 2 2" xfId="60"/>
    <cellStyle name="Normal 2 2 3" xfId="61"/>
    <cellStyle name="Normal 2 3" xfId="62"/>
    <cellStyle name="Normal 2 4" xfId="63"/>
    <cellStyle name="Normal 3" xfId="64"/>
    <cellStyle name="Normal 3 2" xfId="65"/>
    <cellStyle name="Normal 3 2 2" xfId="66"/>
    <cellStyle name="Normal 3 2 2 2" xfId="67"/>
    <cellStyle name="Normal 3 2 2 3" xfId="68"/>
    <cellStyle name="Normal 3 2 3" xfId="69"/>
    <cellStyle name="Normal 3 3" xfId="70"/>
    <cellStyle name="Normal 3 3 2" xfId="71"/>
    <cellStyle name="Normal 3 3 3" xfId="72"/>
    <cellStyle name="Normal 3 3 4" xfId="73"/>
    <cellStyle name="Normal 3 4" xfId="74"/>
    <cellStyle name="Normal 4" xfId="75"/>
    <cellStyle name="Normal 4 2" xfId="76"/>
    <cellStyle name="Normal 4 3" xfId="77"/>
    <cellStyle name="Normal 5" xfId="78"/>
    <cellStyle name="Normal 6" xfId="79"/>
    <cellStyle name="Normal 7" xfId="80"/>
    <cellStyle name="Normal 8" xfId="81"/>
    <cellStyle name="Normal_Blad1" xfId="82"/>
    <cellStyle name="Normal_Blad2" xfId="83"/>
    <cellStyle name="Normal_Vikter 2006" xfId="84"/>
    <cellStyle name="Percent" xfId="85"/>
    <cellStyle name="Procent 2" xfId="86"/>
    <cellStyle name="Rubrik" xfId="87"/>
    <cellStyle name="Rubrik 1" xfId="88"/>
    <cellStyle name="Rubrik 1 2" xfId="89"/>
    <cellStyle name="Rubrik 2" xfId="90"/>
    <cellStyle name="Rubrik 2 2" xfId="91"/>
    <cellStyle name="Rubrik 3" xfId="92"/>
    <cellStyle name="Rubrik 3 2" xfId="93"/>
    <cellStyle name="Rubrik 4" xfId="94"/>
    <cellStyle name="Rubrik 4 2" xfId="95"/>
    <cellStyle name="Rubrik 5" xfId="96"/>
    <cellStyle name="SoS Tabellhuvud" xfId="97"/>
    <cellStyle name="Summa" xfId="98"/>
    <cellStyle name="Summa 2" xfId="99"/>
    <cellStyle name="Comma" xfId="100"/>
    <cellStyle name="Tusental (0)_Blad1" xfId="101"/>
    <cellStyle name="Comma [0]" xfId="102"/>
    <cellStyle name="Tusental 2" xfId="103"/>
    <cellStyle name="Utdata" xfId="104"/>
    <cellStyle name="Utdata 2" xfId="105"/>
    <cellStyle name="Currency" xfId="106"/>
    <cellStyle name="Valuta (0)_Blad1" xfId="107"/>
    <cellStyle name="Currency [0]" xfId="108"/>
    <cellStyle name="Varningstext" xfId="109"/>
    <cellStyle name="Varnings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142875</xdr:rowOff>
    </xdr:from>
    <xdr:to>
      <xdr:col>19</xdr:col>
      <xdr:colOff>266700</xdr:colOff>
      <xdr:row>7</xdr:row>
      <xdr:rowOff>19050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8020050" y="361950"/>
          <a:ext cx="5476875" cy="1152525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Ytterfallsdebitering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söder 2020: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Vid debitering enligt vårdtidsytterfall utgår ersättning för ytterfallsdagarna med vårddagsersättning, enligt 5 kap. 6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lagen (2017:612) om samverkan vid utskrivning från sluten hälso- och sjukvård,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900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kronor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för ett vårddygn. Den totala DRG-ersättningen består av ersättning enligt DRG-taxa samt tillägg för ytterfallsersättning, som utgår för vårdtid efter trimgrän­sen.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3"/>
  <sheetViews>
    <sheetView showGridLines="0" tabSelected="1" zoomScalePageLayoutView="0" workbookViewId="0" topLeftCell="A1">
      <selection activeCell="O11" sqref="O11"/>
    </sheetView>
  </sheetViews>
  <sheetFormatPr defaultColWidth="9.140625" defaultRowHeight="12.75"/>
  <cols>
    <col min="1" max="1" width="1.57421875" style="0" customWidth="1"/>
    <col min="4" max="4" width="19.421875" style="0" customWidth="1"/>
    <col min="5" max="5" width="10.28125" style="0" customWidth="1"/>
    <col min="6" max="6" width="2.57421875" style="0" customWidth="1"/>
    <col min="8" max="8" width="10.140625" style="0" customWidth="1"/>
    <col min="9" max="9" width="13.28125" style="0" customWidth="1"/>
  </cols>
  <sheetData>
    <row r="1" spans="7:9" ht="15">
      <c r="G1" s="23" t="s">
        <v>3581</v>
      </c>
      <c r="H1" s="285" t="s">
        <v>3232</v>
      </c>
      <c r="I1" s="286">
        <v>44224</v>
      </c>
    </row>
    <row r="2" spans="2:10" ht="15">
      <c r="B2" s="23" t="s">
        <v>267</v>
      </c>
      <c r="E2" s="2"/>
      <c r="F2" s="2"/>
      <c r="G2" s="2"/>
      <c r="H2" s="2"/>
      <c r="I2" s="166" t="s">
        <v>3294</v>
      </c>
      <c r="J2" s="166"/>
    </row>
    <row r="3" spans="2:10" ht="15">
      <c r="B3" s="23" t="s">
        <v>3295</v>
      </c>
      <c r="E3" s="2"/>
      <c r="F3" s="2"/>
      <c r="G3" s="2"/>
      <c r="H3" s="2"/>
      <c r="I3" s="166"/>
      <c r="J3" s="166"/>
    </row>
    <row r="4" spans="2:8" ht="12">
      <c r="B4" s="22" t="s">
        <v>250</v>
      </c>
      <c r="E4" s="2"/>
      <c r="F4" s="2"/>
      <c r="G4" s="2"/>
      <c r="H4" s="2"/>
    </row>
    <row r="5" spans="2:10" ht="12.75">
      <c r="B5" s="22"/>
      <c r="E5" s="2"/>
      <c r="F5" s="2"/>
      <c r="G5" s="2"/>
      <c r="H5" s="2"/>
      <c r="I5" s="166"/>
      <c r="J5" s="166"/>
    </row>
    <row r="6" spans="2:10" ht="15">
      <c r="B6" s="23" t="s">
        <v>3560</v>
      </c>
      <c r="C6" s="3"/>
      <c r="D6" s="3"/>
      <c r="E6" s="167"/>
      <c r="F6" s="167"/>
      <c r="G6" s="167"/>
      <c r="H6" s="168"/>
      <c r="I6" s="2"/>
      <c r="J6" s="2"/>
    </row>
    <row r="7" spans="1:10" ht="12.75">
      <c r="A7" s="3"/>
      <c r="C7" s="3"/>
      <c r="D7" s="3"/>
      <c r="E7" s="213" t="s">
        <v>214</v>
      </c>
      <c r="F7" s="169"/>
      <c r="G7" s="312" t="s">
        <v>213</v>
      </c>
      <c r="H7" s="313"/>
      <c r="I7" s="314"/>
      <c r="J7" s="170"/>
    </row>
    <row r="8" spans="5:10" ht="12.75">
      <c r="E8" s="214" t="s">
        <v>193</v>
      </c>
      <c r="F8" s="169"/>
      <c r="G8" s="204" t="s">
        <v>215</v>
      </c>
      <c r="H8" s="15" t="s">
        <v>216</v>
      </c>
      <c r="I8" s="211" t="s">
        <v>217</v>
      </c>
      <c r="J8" s="169"/>
    </row>
    <row r="9" spans="5:10" ht="12.75">
      <c r="E9" s="199" t="s">
        <v>194</v>
      </c>
      <c r="F9" s="166"/>
      <c r="G9" s="315" t="s">
        <v>3296</v>
      </c>
      <c r="H9" s="316"/>
      <c r="I9" s="317"/>
      <c r="J9" s="309"/>
    </row>
    <row r="10" spans="5:10" ht="12.75">
      <c r="E10" s="215"/>
      <c r="F10" s="2"/>
      <c r="G10" s="205"/>
      <c r="H10" s="206"/>
      <c r="I10" s="212"/>
      <c r="J10" s="171"/>
    </row>
    <row r="11" spans="1:10" ht="12.75">
      <c r="A11" s="120"/>
      <c r="B11" s="120"/>
      <c r="E11" s="2"/>
      <c r="F11" s="2"/>
      <c r="G11" s="2"/>
      <c r="H11" s="2"/>
      <c r="I11" s="2"/>
      <c r="J11" s="2"/>
    </row>
    <row r="12" spans="2:10" ht="12.75">
      <c r="B12" s="3" t="s">
        <v>3297</v>
      </c>
      <c r="E12" s="2"/>
      <c r="F12" s="2"/>
      <c r="G12" s="2"/>
      <c r="H12" s="2"/>
      <c r="I12" s="2"/>
      <c r="J12" s="2"/>
    </row>
    <row r="13" spans="2:10" ht="12">
      <c r="B13" t="s">
        <v>3298</v>
      </c>
      <c r="E13" s="43">
        <f aca="true" t="shared" si="0" ref="E13:E19">G13</f>
        <v>1737</v>
      </c>
      <c r="F13" s="187"/>
      <c r="G13" s="43">
        <v>1737</v>
      </c>
      <c r="H13" s="43">
        <v>1735</v>
      </c>
      <c r="I13" s="43">
        <f>G13</f>
        <v>1737</v>
      </c>
      <c r="J13" s="43"/>
    </row>
    <row r="14" spans="2:10" ht="12">
      <c r="B14" t="s">
        <v>3299</v>
      </c>
      <c r="E14" s="43">
        <f t="shared" si="0"/>
        <v>1737</v>
      </c>
      <c r="F14" s="187"/>
      <c r="G14" s="43">
        <v>1737</v>
      </c>
      <c r="H14" s="43">
        <v>1735</v>
      </c>
      <c r="I14" s="43">
        <f aca="true" t="shared" si="1" ref="I14:I19">G14</f>
        <v>1737</v>
      </c>
      <c r="J14" s="43"/>
    </row>
    <row r="15" spans="2:10" ht="12">
      <c r="B15" t="s">
        <v>3300</v>
      </c>
      <c r="E15" s="43">
        <f t="shared" si="0"/>
        <v>708</v>
      </c>
      <c r="F15" s="187"/>
      <c r="G15" s="43">
        <v>708</v>
      </c>
      <c r="H15" s="121">
        <v>710</v>
      </c>
      <c r="I15" s="43">
        <f t="shared" si="1"/>
        <v>708</v>
      </c>
      <c r="J15" s="43"/>
    </row>
    <row r="16" spans="2:10" ht="12">
      <c r="B16" t="s">
        <v>2511</v>
      </c>
      <c r="E16" s="43">
        <f t="shared" si="0"/>
        <v>708</v>
      </c>
      <c r="F16" s="187"/>
      <c r="G16" s="43">
        <v>708</v>
      </c>
      <c r="H16" s="121">
        <v>710</v>
      </c>
      <c r="I16" s="43">
        <f t="shared" si="1"/>
        <v>708</v>
      </c>
      <c r="J16" s="43"/>
    </row>
    <row r="17" spans="2:10" ht="12">
      <c r="B17" t="s">
        <v>2527</v>
      </c>
      <c r="E17" s="43">
        <f>G17</f>
        <v>708</v>
      </c>
      <c r="F17" s="187"/>
      <c r="G17" s="43">
        <v>708</v>
      </c>
      <c r="H17" s="121">
        <v>710</v>
      </c>
      <c r="I17" s="43">
        <f t="shared" si="1"/>
        <v>708</v>
      </c>
      <c r="J17" s="43"/>
    </row>
    <row r="18" spans="2:10" ht="12">
      <c r="B18" t="s">
        <v>3301</v>
      </c>
      <c r="E18" s="43">
        <f t="shared" si="0"/>
        <v>708</v>
      </c>
      <c r="F18" s="187"/>
      <c r="G18" s="43">
        <v>708</v>
      </c>
      <c r="H18" s="121">
        <v>710</v>
      </c>
      <c r="I18" s="43">
        <f t="shared" si="1"/>
        <v>708</v>
      </c>
      <c r="J18" s="43"/>
    </row>
    <row r="19" spans="2:10" ht="12">
      <c r="B19" t="s">
        <v>2513</v>
      </c>
      <c r="E19" s="43">
        <f t="shared" si="0"/>
        <v>708</v>
      </c>
      <c r="F19" s="187"/>
      <c r="G19" s="43">
        <v>708</v>
      </c>
      <c r="H19" s="121">
        <v>710</v>
      </c>
      <c r="I19" s="43">
        <f t="shared" si="1"/>
        <v>708</v>
      </c>
      <c r="J19" s="43"/>
    </row>
    <row r="20" spans="5:9" ht="12">
      <c r="E20" s="187"/>
      <c r="F20" s="187"/>
      <c r="G20" s="126"/>
      <c r="H20" s="187"/>
      <c r="I20" s="126"/>
    </row>
    <row r="21" spans="2:9" ht="12.75">
      <c r="B21" s="4" t="s">
        <v>2514</v>
      </c>
      <c r="E21" s="187"/>
      <c r="F21" s="187"/>
      <c r="G21" s="126"/>
      <c r="H21" s="187"/>
      <c r="I21" s="126"/>
    </row>
    <row r="22" spans="5:9" ht="12">
      <c r="E22" s="187"/>
      <c r="F22" s="187"/>
      <c r="G22" s="126"/>
      <c r="H22" s="187"/>
      <c r="I22" s="126"/>
    </row>
    <row r="23" spans="2:9" ht="12.75">
      <c r="B23" s="3" t="s">
        <v>3302</v>
      </c>
      <c r="E23" s="187"/>
      <c r="F23" s="187"/>
      <c r="G23" s="126"/>
      <c r="H23" s="187"/>
      <c r="I23" s="126"/>
    </row>
    <row r="24" spans="2:10" ht="12">
      <c r="B24" s="310" t="s">
        <v>3303</v>
      </c>
      <c r="C24" s="311"/>
      <c r="D24" s="311"/>
      <c r="E24" s="22">
        <f>G24</f>
        <v>500</v>
      </c>
      <c r="F24" s="22"/>
      <c r="G24" s="157">
        <v>500</v>
      </c>
      <c r="H24" s="157">
        <v>500</v>
      </c>
      <c r="I24" s="157">
        <v>500</v>
      </c>
      <c r="J24" s="22"/>
    </row>
    <row r="25" spans="2:10" ht="12">
      <c r="B25" s="310" t="s">
        <v>3335</v>
      </c>
      <c r="C25" s="311"/>
      <c r="D25" s="311"/>
      <c r="E25" s="22">
        <f>G25</f>
        <v>425</v>
      </c>
      <c r="F25" s="22"/>
      <c r="G25" s="157">
        <v>425</v>
      </c>
      <c r="H25" s="157">
        <v>425</v>
      </c>
      <c r="I25" s="157">
        <v>425</v>
      </c>
      <c r="J25" s="22"/>
    </row>
    <row r="26" spans="2:10" ht="12">
      <c r="B26" s="310" t="s">
        <v>3304</v>
      </c>
      <c r="C26" s="311"/>
      <c r="D26" s="311"/>
      <c r="E26" s="22">
        <f>G26</f>
        <v>275</v>
      </c>
      <c r="F26" s="22"/>
      <c r="G26" s="157">
        <v>275</v>
      </c>
      <c r="H26" s="157">
        <v>275</v>
      </c>
      <c r="I26" s="157">
        <v>275</v>
      </c>
      <c r="J26" s="22"/>
    </row>
    <row r="27" spans="5:10" ht="12">
      <c r="E27" s="187"/>
      <c r="F27" s="187"/>
      <c r="G27" s="126"/>
      <c r="H27" s="187"/>
      <c r="I27" s="126"/>
      <c r="J27" s="126"/>
    </row>
    <row r="28" spans="5:10" ht="12">
      <c r="E28" s="187"/>
      <c r="F28" s="187"/>
      <c r="G28" s="126"/>
      <c r="H28" s="187"/>
      <c r="I28" s="126"/>
      <c r="J28" s="126"/>
    </row>
    <row r="29" spans="5:10" ht="12">
      <c r="E29" s="187"/>
      <c r="F29" s="187"/>
      <c r="G29" s="126"/>
      <c r="H29" s="187"/>
      <c r="I29" s="126"/>
      <c r="J29" s="126"/>
    </row>
    <row r="30" spans="2:10" ht="12.75">
      <c r="B30" s="3" t="s">
        <v>208</v>
      </c>
      <c r="D30" s="2"/>
      <c r="E30" s="187"/>
      <c r="F30" s="187"/>
      <c r="G30" s="126"/>
      <c r="H30" s="187"/>
      <c r="I30" s="126"/>
      <c r="J30" s="126"/>
    </row>
    <row r="31" spans="2:10" ht="12">
      <c r="B31" t="s">
        <v>209</v>
      </c>
      <c r="E31" s="125"/>
      <c r="F31" s="125"/>
      <c r="G31" s="125"/>
      <c r="H31" s="125"/>
      <c r="I31" s="125"/>
      <c r="J31" s="121"/>
    </row>
    <row r="32" spans="2:10" ht="12">
      <c r="B32" t="s">
        <v>210</v>
      </c>
      <c r="E32" s="121">
        <f>H32</f>
        <v>595</v>
      </c>
      <c r="F32" s="121"/>
      <c r="G32" s="121">
        <v>393</v>
      </c>
      <c r="H32" s="121">
        <v>595</v>
      </c>
      <c r="I32" s="121">
        <f>H32</f>
        <v>595</v>
      </c>
      <c r="J32" s="121"/>
    </row>
    <row r="33" spans="4:9" ht="12">
      <c r="D33" s="2"/>
      <c r="E33" s="187"/>
      <c r="F33" s="187"/>
      <c r="G33" s="126"/>
      <c r="H33" s="187"/>
      <c r="I33" s="126"/>
    </row>
    <row r="34" spans="2:9" ht="12">
      <c r="B34" t="s">
        <v>211</v>
      </c>
      <c r="D34" s="2"/>
      <c r="E34" s="187"/>
      <c r="F34" s="187"/>
      <c r="G34" s="126"/>
      <c r="H34" s="187"/>
      <c r="I34" s="126"/>
    </row>
    <row r="35" spans="2:9" ht="12">
      <c r="B35" t="s">
        <v>212</v>
      </c>
      <c r="D35" s="2"/>
      <c r="E35" s="187"/>
      <c r="F35" s="187"/>
      <c r="G35" s="126"/>
      <c r="H35" s="187"/>
      <c r="I35" s="126"/>
    </row>
    <row r="36" spans="3:9" ht="12">
      <c r="C36" s="2"/>
      <c r="D36" s="2"/>
      <c r="E36" s="187"/>
      <c r="F36" s="187"/>
      <c r="G36" s="126"/>
      <c r="H36" s="187"/>
      <c r="I36" s="126"/>
    </row>
    <row r="37" spans="1:9" ht="12.75">
      <c r="A37" s="4"/>
      <c r="B37" s="4" t="s">
        <v>219</v>
      </c>
      <c r="C37" s="4"/>
      <c r="D37" s="4"/>
      <c r="E37" s="187"/>
      <c r="F37" s="187"/>
      <c r="G37" s="126"/>
      <c r="H37" s="187"/>
      <c r="I37" s="126"/>
    </row>
    <row r="38" spans="5:9" ht="12">
      <c r="E38" s="187"/>
      <c r="F38" s="187"/>
      <c r="G38" s="126"/>
      <c r="H38" s="187"/>
      <c r="I38" s="126"/>
    </row>
    <row r="39" spans="5:9" ht="12">
      <c r="E39" s="187"/>
      <c r="F39" s="187"/>
      <c r="G39" s="126"/>
      <c r="H39" s="187"/>
      <c r="I39" s="126"/>
    </row>
    <row r="40" spans="5:9" ht="12">
      <c r="E40" s="187"/>
      <c r="F40" s="187"/>
      <c r="G40" s="126"/>
      <c r="H40" s="187"/>
      <c r="I40" s="126"/>
    </row>
    <row r="41" spans="1:10" ht="12.75">
      <c r="A41" s="126"/>
      <c r="B41" s="3" t="s">
        <v>3305</v>
      </c>
      <c r="C41" s="22"/>
      <c r="D41" s="22"/>
      <c r="E41" s="126"/>
      <c r="F41" s="126"/>
      <c r="G41" s="126"/>
      <c r="H41" s="187"/>
      <c r="I41" s="126"/>
      <c r="J41" s="126"/>
    </row>
    <row r="42" spans="1:10" ht="12.75">
      <c r="A42" s="126"/>
      <c r="B42" s="3" t="s">
        <v>3306</v>
      </c>
      <c r="C42" s="3"/>
      <c r="D42" s="3"/>
      <c r="E42" s="126"/>
      <c r="F42" s="126"/>
      <c r="G42" s="126"/>
      <c r="H42" s="187"/>
      <c r="I42" s="126"/>
      <c r="J42" s="126"/>
    </row>
    <row r="43" spans="1:10" ht="12">
      <c r="A43" s="126"/>
      <c r="B43" s="22"/>
      <c r="C43" s="22"/>
      <c r="D43" s="22"/>
      <c r="E43" s="126"/>
      <c r="F43" s="126"/>
      <c r="G43" s="126"/>
      <c r="H43" s="187"/>
      <c r="I43" s="126"/>
      <c r="J43" s="126"/>
    </row>
    <row r="44" spans="1:10" ht="12">
      <c r="A44" s="126"/>
      <c r="B44" s="157" t="s">
        <v>2508</v>
      </c>
      <c r="C44" s="157"/>
      <c r="D44" s="157"/>
      <c r="E44" s="121">
        <f>G44</f>
        <v>1737</v>
      </c>
      <c r="F44" s="121"/>
      <c r="G44" s="121">
        <v>1737</v>
      </c>
      <c r="H44" s="121">
        <v>1735</v>
      </c>
      <c r="I44" s="121">
        <f>G44</f>
        <v>1737</v>
      </c>
      <c r="J44" s="125"/>
    </row>
    <row r="45" spans="1:10" ht="12">
      <c r="A45" s="126"/>
      <c r="B45" s="157" t="s">
        <v>3307</v>
      </c>
      <c r="C45" s="157"/>
      <c r="D45" s="157"/>
      <c r="E45" s="121">
        <f>G45</f>
        <v>708</v>
      </c>
      <c r="F45" s="121"/>
      <c r="G45" s="121">
        <v>708</v>
      </c>
      <c r="H45" s="121">
        <v>710</v>
      </c>
      <c r="I45" s="121">
        <f>G45</f>
        <v>708</v>
      </c>
      <c r="J45" s="125"/>
    </row>
    <row r="46" spans="1:10" ht="12">
      <c r="A46" s="126"/>
      <c r="B46" s="22"/>
      <c r="C46" s="22"/>
      <c r="D46" s="22"/>
      <c r="E46" s="172"/>
      <c r="F46" s="172"/>
      <c r="G46" s="172"/>
      <c r="H46" s="172"/>
      <c r="I46" s="172"/>
      <c r="J46" s="172"/>
    </row>
    <row r="47" spans="1:10" ht="12">
      <c r="A47" s="126"/>
      <c r="B47" s="22" t="s">
        <v>3308</v>
      </c>
      <c r="C47" s="22"/>
      <c r="D47" s="22"/>
      <c r="E47" s="22"/>
      <c r="F47" s="22"/>
      <c r="G47" s="192" t="s">
        <v>3309</v>
      </c>
      <c r="H47" s="193"/>
      <c r="I47" s="192"/>
      <c r="J47" s="186"/>
    </row>
    <row r="48" spans="1:10" ht="12">
      <c r="A48" s="126"/>
      <c r="B48" s="22"/>
      <c r="C48" s="22"/>
      <c r="D48" s="22"/>
      <c r="E48" s="172"/>
      <c r="F48" s="172"/>
      <c r="G48" s="172"/>
      <c r="H48" s="172"/>
      <c r="I48" s="172"/>
      <c r="J48" s="172"/>
    </row>
    <row r="49" spans="1:10" ht="12">
      <c r="A49" s="126"/>
      <c r="B49" s="22" t="s">
        <v>3310</v>
      </c>
      <c r="C49" s="22"/>
      <c r="D49" s="22"/>
      <c r="E49" s="193" t="s">
        <v>3311</v>
      </c>
      <c r="F49" s="193"/>
      <c r="G49" s="193" t="s">
        <v>3311</v>
      </c>
      <c r="H49" s="193" t="s">
        <v>3311</v>
      </c>
      <c r="I49" s="193" t="s">
        <v>3311</v>
      </c>
      <c r="J49" s="172"/>
    </row>
    <row r="50" spans="1:10" ht="12">
      <c r="A50" s="126"/>
      <c r="B50" s="22"/>
      <c r="C50" s="22"/>
      <c r="D50" s="22"/>
      <c r="E50" s="187"/>
      <c r="F50" s="187"/>
      <c r="G50" s="187"/>
      <c r="H50" s="187"/>
      <c r="I50" s="187"/>
      <c r="J50" s="187"/>
    </row>
    <row r="51" spans="1:10" ht="12">
      <c r="A51" s="126"/>
      <c r="B51" s="22" t="s">
        <v>3312</v>
      </c>
      <c r="C51" s="22"/>
      <c r="D51" s="22"/>
      <c r="E51" s="194">
        <v>0</v>
      </c>
      <c r="F51" s="194"/>
      <c r="G51" s="194">
        <v>0</v>
      </c>
      <c r="H51" s="195">
        <v>0.02</v>
      </c>
      <c r="I51" s="194">
        <v>0</v>
      </c>
      <c r="J51" s="185"/>
    </row>
    <row r="52" spans="1:10" ht="12">
      <c r="A52" s="126"/>
      <c r="B52" s="22" t="s">
        <v>3313</v>
      </c>
      <c r="C52" s="22"/>
      <c r="D52" s="22"/>
      <c r="E52" s="43"/>
      <c r="F52" s="43"/>
      <c r="G52" s="43"/>
      <c r="H52" s="43"/>
      <c r="I52" s="43"/>
      <c r="J52" s="187"/>
    </row>
    <row r="53" spans="1:10" ht="12">
      <c r="A53" s="126"/>
      <c r="B53" s="126"/>
      <c r="C53" s="126"/>
      <c r="D53" s="126"/>
      <c r="E53" s="126"/>
      <c r="F53" s="126"/>
      <c r="G53" s="126"/>
      <c r="H53" s="126"/>
      <c r="I53" s="126"/>
      <c r="J53" s="126"/>
    </row>
  </sheetData>
  <sheetProtection/>
  <mergeCells count="5">
    <mergeCell ref="B24:D24"/>
    <mergeCell ref="B25:D25"/>
    <mergeCell ref="B26:D26"/>
    <mergeCell ref="G7:I7"/>
    <mergeCell ref="G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823"/>
  <sheetViews>
    <sheetView zoomScalePageLayoutView="0" workbookViewId="0" topLeftCell="A1">
      <pane ySplit="13" topLeftCell="A20" activePane="bottomLeft" state="frozen"/>
      <selection pane="topLeft" activeCell="M558" sqref="M558"/>
      <selection pane="bottomLeft" activeCell="O17" sqref="O17"/>
    </sheetView>
  </sheetViews>
  <sheetFormatPr defaultColWidth="9.140625" defaultRowHeight="14.25" customHeight="1"/>
  <cols>
    <col min="2" max="2" width="35.7109375" style="0" customWidth="1"/>
    <col min="3" max="3" width="11.7109375" style="0" bestFit="1" customWidth="1"/>
    <col min="4" max="4" width="11.140625" style="0" bestFit="1" customWidth="1"/>
    <col min="5" max="5" width="11.421875" style="0" customWidth="1"/>
    <col min="6" max="6" width="2.7109375" style="0" customWidth="1"/>
    <col min="7" max="7" width="9.7109375" style="0" customWidth="1"/>
    <col min="8" max="8" width="3.57421875" style="0" customWidth="1"/>
    <col min="10" max="10" width="11.28125" style="22" customWidth="1"/>
    <col min="11" max="11" width="9.7109375" style="0" customWidth="1"/>
  </cols>
  <sheetData>
    <row r="1" spans="1:6" ht="17.25">
      <c r="A1" s="23" t="s">
        <v>267</v>
      </c>
      <c r="B1" s="45"/>
      <c r="C1" s="46"/>
      <c r="D1" s="306" t="s">
        <v>3581</v>
      </c>
      <c r="E1" s="48"/>
      <c r="F1" s="48"/>
    </row>
    <row r="2" spans="1:7" ht="18" thickBot="1">
      <c r="A2" s="23" t="s">
        <v>2479</v>
      </c>
      <c r="B2" s="45"/>
      <c r="C2" s="46"/>
      <c r="D2" s="47"/>
      <c r="E2" s="48"/>
      <c r="F2" s="12"/>
      <c r="G2" s="12" t="s">
        <v>3293</v>
      </c>
    </row>
    <row r="3" spans="1:10" ht="14.25" customHeight="1">
      <c r="A3" s="22" t="s">
        <v>251</v>
      </c>
      <c r="B3" s="26"/>
      <c r="C3" s="24"/>
      <c r="D3" s="30"/>
      <c r="E3" s="216" t="s">
        <v>2503</v>
      </c>
      <c r="F3" s="217"/>
      <c r="G3" s="280">
        <v>57952</v>
      </c>
      <c r="J3" s="183" t="s">
        <v>3330</v>
      </c>
    </row>
    <row r="4" spans="1:10" ht="14.25" customHeight="1" thickBot="1">
      <c r="A4" s="22"/>
      <c r="B4" s="26"/>
      <c r="C4" s="24"/>
      <c r="D4" s="30"/>
      <c r="E4" s="160" t="s">
        <v>2490</v>
      </c>
      <c r="F4" s="161"/>
      <c r="G4" s="250">
        <v>62855</v>
      </c>
      <c r="J4" s="184">
        <v>44224</v>
      </c>
    </row>
    <row r="5" spans="1:15" ht="18">
      <c r="A5" s="28" t="s">
        <v>3584</v>
      </c>
      <c r="B5" s="49"/>
      <c r="C5" s="50"/>
      <c r="D5" s="50"/>
      <c r="E5" s="47"/>
      <c r="F5" s="48"/>
      <c r="O5" s="22"/>
    </row>
    <row r="6" spans="1:6" ht="18">
      <c r="A6" s="51" t="s">
        <v>3289</v>
      </c>
      <c r="B6" s="49"/>
      <c r="C6" s="50"/>
      <c r="D6" s="50"/>
      <c r="E6" s="47"/>
      <c r="F6" s="48"/>
    </row>
    <row r="7" spans="1:6" ht="18">
      <c r="A7" s="163" t="s">
        <v>3290</v>
      </c>
      <c r="B7" s="49"/>
      <c r="C7" s="50"/>
      <c r="D7" s="50"/>
      <c r="E7" s="47"/>
      <c r="F7" s="48"/>
    </row>
    <row r="8" spans="1:6" ht="18">
      <c r="A8" s="146" t="s">
        <v>3291</v>
      </c>
      <c r="B8" s="49"/>
      <c r="C8" s="50"/>
      <c r="D8" s="50"/>
      <c r="E8" s="47"/>
      <c r="F8" s="48"/>
    </row>
    <row r="9" spans="4:11" ht="15.75" customHeight="1">
      <c r="D9" s="50"/>
      <c r="E9" s="47"/>
      <c r="F9" s="48"/>
      <c r="G9" s="303" t="s">
        <v>3292</v>
      </c>
      <c r="H9" s="304"/>
      <c r="I9" s="304"/>
      <c r="J9" s="304"/>
      <c r="K9" s="303" t="s">
        <v>3292</v>
      </c>
    </row>
    <row r="10" spans="2:13" ht="15.75" customHeight="1">
      <c r="B10" s="49"/>
      <c r="C10" s="273"/>
      <c r="D10" s="50"/>
      <c r="E10" s="47"/>
      <c r="F10" s="48"/>
      <c r="G10" s="305">
        <v>1.0285</v>
      </c>
      <c r="H10" s="304"/>
      <c r="I10" s="304"/>
      <c r="J10" s="304"/>
      <c r="K10" s="305">
        <v>1.0285</v>
      </c>
      <c r="M10" s="197"/>
    </row>
    <row r="11" spans="5:17" ht="14.25" customHeight="1">
      <c r="E11" s="25"/>
      <c r="F11" s="165"/>
      <c r="G11" s="5" t="s">
        <v>220</v>
      </c>
      <c r="H11" s="9"/>
      <c r="I11" s="324" t="s">
        <v>271</v>
      </c>
      <c r="J11" s="313"/>
      <c r="K11" s="314"/>
      <c r="M11" s="157"/>
      <c r="N11" s="56"/>
      <c r="O11" s="56"/>
      <c r="P11" s="56"/>
      <c r="Q11" s="56"/>
    </row>
    <row r="12" spans="1:11" ht="14.25" customHeight="1">
      <c r="A12" s="325" t="s">
        <v>196</v>
      </c>
      <c r="B12" s="326"/>
      <c r="C12" s="324" t="s">
        <v>238</v>
      </c>
      <c r="D12" s="327"/>
      <c r="E12" s="164" t="s">
        <v>196</v>
      </c>
      <c r="F12" s="162"/>
      <c r="G12" s="6" t="s">
        <v>214</v>
      </c>
      <c r="H12" s="9"/>
      <c r="I12" s="8" t="s">
        <v>215</v>
      </c>
      <c r="J12" s="15" t="s">
        <v>216</v>
      </c>
      <c r="K12" s="10" t="s">
        <v>217</v>
      </c>
    </row>
    <row r="13" spans="1:11" ht="14.25" customHeight="1">
      <c r="A13" s="31" t="s">
        <v>239</v>
      </c>
      <c r="B13" s="32" t="s">
        <v>197</v>
      </c>
      <c r="C13" s="33" t="s">
        <v>0</v>
      </c>
      <c r="D13" s="34" t="s">
        <v>240</v>
      </c>
      <c r="E13" s="35" t="s">
        <v>249</v>
      </c>
      <c r="F13" s="36"/>
      <c r="G13" s="7" t="s">
        <v>218</v>
      </c>
      <c r="H13" s="9"/>
      <c r="I13" s="18" t="s">
        <v>204</v>
      </c>
      <c r="J13" s="17" t="s">
        <v>204</v>
      </c>
      <c r="K13" s="19" t="s">
        <v>204</v>
      </c>
    </row>
    <row r="14" spans="1:11" ht="14.25" customHeight="1">
      <c r="A14" s="241"/>
      <c r="B14" s="274" t="s">
        <v>3555</v>
      </c>
      <c r="C14" s="275"/>
      <c r="D14" s="275"/>
      <c r="E14" s="276"/>
      <c r="F14" s="277"/>
      <c r="G14" s="17">
        <f>I14</f>
        <v>8900</v>
      </c>
      <c r="H14" s="278"/>
      <c r="I14" s="17">
        <v>8900</v>
      </c>
      <c r="J14" s="17"/>
      <c r="K14" s="17">
        <f>I14</f>
        <v>8900</v>
      </c>
    </row>
    <row r="15" spans="1:11" ht="14.25" customHeight="1">
      <c r="A15" s="247" t="s">
        <v>342</v>
      </c>
      <c r="B15" s="247" t="s">
        <v>343</v>
      </c>
      <c r="C15" s="43">
        <v>33</v>
      </c>
      <c r="D15" s="43">
        <v>731971</v>
      </c>
      <c r="E15" s="248">
        <v>4.887</v>
      </c>
      <c r="F15" s="187"/>
      <c r="G15" s="43">
        <f>(E15*$G$4)*$K$10</f>
        <v>315926.7979724999</v>
      </c>
      <c r="H15" s="22"/>
      <c r="I15" s="43">
        <f>E15*$G$4</f>
        <v>307172.38499999995</v>
      </c>
      <c r="J15" s="43">
        <f>E15*$G$3</f>
        <v>283211.424</v>
      </c>
      <c r="K15" s="43">
        <f>(E15*$G$4)*$K$10</f>
        <v>315926.7979724999</v>
      </c>
    </row>
    <row r="16" spans="1:11" ht="14.25" customHeight="1">
      <c r="A16" s="249" t="s">
        <v>344</v>
      </c>
      <c r="B16" s="249" t="s">
        <v>345</v>
      </c>
      <c r="C16" s="43">
        <v>12</v>
      </c>
      <c r="D16" s="43">
        <v>400712</v>
      </c>
      <c r="E16" s="248">
        <v>3.176</v>
      </c>
      <c r="F16" s="187"/>
      <c r="G16" s="43">
        <f aca="true" t="shared" si="0" ref="G16:G79">(E16*$G$4)*$K$10</f>
        <v>205316.86318000001</v>
      </c>
      <c r="H16" s="22"/>
      <c r="I16" s="43">
        <f aca="true" t="shared" si="1" ref="I16:I79">E16*$G$4</f>
        <v>199627.48</v>
      </c>
      <c r="J16" s="43">
        <f aca="true" t="shared" si="2" ref="J16:J79">E16*$G$3</f>
        <v>184055.552</v>
      </c>
      <c r="K16" s="43">
        <f aca="true" t="shared" si="3" ref="K16:K79">(E16*$G$4)*$K$10</f>
        <v>205316.86318000001</v>
      </c>
    </row>
    <row r="17" spans="1:11" ht="14.25" customHeight="1">
      <c r="A17" s="247" t="s">
        <v>346</v>
      </c>
      <c r="B17" s="247" t="s">
        <v>2740</v>
      </c>
      <c r="C17" s="43">
        <v>13</v>
      </c>
      <c r="D17" s="43">
        <v>400836</v>
      </c>
      <c r="E17" s="248">
        <v>2.566</v>
      </c>
      <c r="F17" s="187"/>
      <c r="G17" s="43">
        <f t="shared" si="0"/>
        <v>165882.57900499998</v>
      </c>
      <c r="H17" s="22"/>
      <c r="I17" s="43">
        <f t="shared" si="1"/>
        <v>161285.93</v>
      </c>
      <c r="J17" s="43">
        <f t="shared" si="2"/>
        <v>148704.832</v>
      </c>
      <c r="K17" s="43">
        <f t="shared" si="3"/>
        <v>165882.57900499998</v>
      </c>
    </row>
    <row r="18" spans="1:11" ht="14.25" customHeight="1">
      <c r="A18" s="249" t="s">
        <v>347</v>
      </c>
      <c r="B18" s="249" t="s">
        <v>1</v>
      </c>
      <c r="C18" s="43">
        <v>10</v>
      </c>
      <c r="D18" s="43">
        <v>226769</v>
      </c>
      <c r="E18" s="248">
        <v>1.626</v>
      </c>
      <c r="F18" s="187"/>
      <c r="G18" s="43">
        <f t="shared" si="0"/>
        <v>105114.993555</v>
      </c>
      <c r="H18" s="22"/>
      <c r="I18" s="43">
        <f t="shared" si="1"/>
        <v>102202.23</v>
      </c>
      <c r="J18" s="43">
        <f t="shared" si="2"/>
        <v>94229.95199999999</v>
      </c>
      <c r="K18" s="43">
        <f t="shared" si="3"/>
        <v>105114.993555</v>
      </c>
    </row>
    <row r="19" spans="1:11" ht="14.25" customHeight="1">
      <c r="A19" s="247" t="s">
        <v>348</v>
      </c>
      <c r="B19" s="247" t="s">
        <v>349</v>
      </c>
      <c r="C19" s="43">
        <v>51</v>
      </c>
      <c r="D19" s="43">
        <v>1917305</v>
      </c>
      <c r="E19" s="248">
        <v>11.994</v>
      </c>
      <c r="F19" s="187"/>
      <c r="G19" s="43">
        <f t="shared" si="0"/>
        <v>775368.531795</v>
      </c>
      <c r="H19" s="22"/>
      <c r="I19" s="43">
        <f t="shared" si="1"/>
        <v>753882.87</v>
      </c>
      <c r="J19" s="43">
        <f>E19*$G$3</f>
        <v>695076.288</v>
      </c>
      <c r="K19" s="43">
        <f t="shared" si="3"/>
        <v>775368.531795</v>
      </c>
    </row>
    <row r="20" spans="1:11" ht="14.25" customHeight="1">
      <c r="A20" s="249" t="s">
        <v>350</v>
      </c>
      <c r="B20" s="249" t="s">
        <v>351</v>
      </c>
      <c r="C20" s="43">
        <v>36</v>
      </c>
      <c r="D20" s="43">
        <v>1287828</v>
      </c>
      <c r="E20" s="248">
        <v>7.477</v>
      </c>
      <c r="F20" s="187"/>
      <c r="G20" s="43">
        <f t="shared" si="0"/>
        <v>483360.8897975</v>
      </c>
      <c r="H20" s="22"/>
      <c r="I20" s="43">
        <f t="shared" si="1"/>
        <v>469966.835</v>
      </c>
      <c r="J20" s="43">
        <f t="shared" si="2"/>
        <v>433307.104</v>
      </c>
      <c r="K20" s="43">
        <f t="shared" si="3"/>
        <v>483360.8897975</v>
      </c>
    </row>
    <row r="21" spans="1:11" ht="14.25" customHeight="1">
      <c r="A21" s="247" t="s">
        <v>352</v>
      </c>
      <c r="B21" s="247" t="s">
        <v>353</v>
      </c>
      <c r="C21" s="43">
        <v>65</v>
      </c>
      <c r="D21" s="43">
        <v>1860076</v>
      </c>
      <c r="E21" s="248">
        <v>7.338</v>
      </c>
      <c r="F21" s="187"/>
      <c r="G21" s="43">
        <f t="shared" si="0"/>
        <v>474375.04471499997</v>
      </c>
      <c r="H21" s="22"/>
      <c r="I21" s="43">
        <f t="shared" si="1"/>
        <v>461229.99</v>
      </c>
      <c r="J21" s="43">
        <f t="shared" si="2"/>
        <v>425251.776</v>
      </c>
      <c r="K21" s="43">
        <f t="shared" si="3"/>
        <v>474375.04471499997</v>
      </c>
    </row>
    <row r="22" spans="1:11" ht="14.25" customHeight="1">
      <c r="A22" s="249" t="s">
        <v>354</v>
      </c>
      <c r="B22" s="249" t="s">
        <v>355</v>
      </c>
      <c r="C22" s="43">
        <v>13</v>
      </c>
      <c r="D22" s="43">
        <v>244579</v>
      </c>
      <c r="E22" s="248">
        <v>1.755</v>
      </c>
      <c r="F22" s="187"/>
      <c r="G22" s="43">
        <f t="shared" si="0"/>
        <v>113454.37496249999</v>
      </c>
      <c r="H22" s="22"/>
      <c r="I22" s="43">
        <f t="shared" si="1"/>
        <v>110310.525</v>
      </c>
      <c r="J22" s="43">
        <f t="shared" si="2"/>
        <v>101705.76</v>
      </c>
      <c r="K22" s="43">
        <f t="shared" si="3"/>
        <v>113454.37496249999</v>
      </c>
    </row>
    <row r="23" spans="1:11" ht="14.25" customHeight="1">
      <c r="A23" s="247" t="s">
        <v>356</v>
      </c>
      <c r="B23" s="247" t="s">
        <v>357</v>
      </c>
      <c r="C23" s="43">
        <v>43</v>
      </c>
      <c r="D23" s="43">
        <v>1585037</v>
      </c>
      <c r="E23" s="248">
        <v>9.589</v>
      </c>
      <c r="F23" s="187"/>
      <c r="G23" s="43">
        <f t="shared" si="0"/>
        <v>619894.0179575</v>
      </c>
      <c r="H23" s="22"/>
      <c r="I23" s="43">
        <f t="shared" si="1"/>
        <v>602716.595</v>
      </c>
      <c r="J23" s="43">
        <f t="shared" si="2"/>
        <v>555701.728</v>
      </c>
      <c r="K23" s="43">
        <f t="shared" si="3"/>
        <v>619894.0179575</v>
      </c>
    </row>
    <row r="24" spans="1:11" ht="14.25" customHeight="1">
      <c r="A24" s="249" t="s">
        <v>358</v>
      </c>
      <c r="B24" s="249" t="s">
        <v>359</v>
      </c>
      <c r="C24" s="43">
        <v>26</v>
      </c>
      <c r="D24" s="43">
        <v>845440</v>
      </c>
      <c r="E24" s="248">
        <v>5.3</v>
      </c>
      <c r="F24" s="187"/>
      <c r="G24" s="43">
        <f t="shared" si="0"/>
        <v>342625.74775</v>
      </c>
      <c r="H24" s="22"/>
      <c r="I24" s="43">
        <f t="shared" si="1"/>
        <v>333131.5</v>
      </c>
      <c r="J24" s="43">
        <f t="shared" si="2"/>
        <v>307145.6</v>
      </c>
      <c r="K24" s="43">
        <f t="shared" si="3"/>
        <v>342625.74775</v>
      </c>
    </row>
    <row r="25" spans="1:11" ht="14.25" customHeight="1">
      <c r="A25" s="247" t="s">
        <v>360</v>
      </c>
      <c r="B25" s="247" t="s">
        <v>361</v>
      </c>
      <c r="C25" s="43">
        <v>17</v>
      </c>
      <c r="D25" s="43">
        <v>446922</v>
      </c>
      <c r="E25" s="248">
        <v>3.322</v>
      </c>
      <c r="F25" s="187"/>
      <c r="G25" s="43">
        <f t="shared" si="0"/>
        <v>214755.232835</v>
      </c>
      <c r="H25" s="22"/>
      <c r="I25" s="43">
        <f t="shared" si="1"/>
        <v>208804.31</v>
      </c>
      <c r="J25" s="43">
        <f t="shared" si="2"/>
        <v>192516.544</v>
      </c>
      <c r="K25" s="43">
        <f t="shared" si="3"/>
        <v>214755.232835</v>
      </c>
    </row>
    <row r="26" spans="1:11" ht="14.25" customHeight="1">
      <c r="A26" s="249" t="s">
        <v>362</v>
      </c>
      <c r="B26" s="249" t="s">
        <v>363</v>
      </c>
      <c r="C26" s="43">
        <v>37</v>
      </c>
      <c r="D26" s="43">
        <v>1142361</v>
      </c>
      <c r="E26" s="248">
        <v>7.536</v>
      </c>
      <c r="F26" s="187"/>
      <c r="G26" s="43">
        <f t="shared" si="0"/>
        <v>487175.02547999995</v>
      </c>
      <c r="H26" s="22"/>
      <c r="I26" s="43">
        <f t="shared" si="1"/>
        <v>473675.27999999997</v>
      </c>
      <c r="J26" s="43">
        <f t="shared" si="2"/>
        <v>436726.272</v>
      </c>
      <c r="K26" s="43">
        <f t="shared" si="3"/>
        <v>487175.02547999995</v>
      </c>
    </row>
    <row r="27" spans="1:11" ht="14.25" customHeight="1">
      <c r="A27" s="247" t="s">
        <v>2882</v>
      </c>
      <c r="B27" s="247" t="s">
        <v>2883</v>
      </c>
      <c r="C27" s="43">
        <v>16</v>
      </c>
      <c r="D27" s="43">
        <v>395736</v>
      </c>
      <c r="E27" s="248">
        <v>2.923</v>
      </c>
      <c r="F27" s="187"/>
      <c r="G27" s="43">
        <f t="shared" si="0"/>
        <v>188961.3322025</v>
      </c>
      <c r="H27" s="22"/>
      <c r="I27" s="43">
        <f t="shared" si="1"/>
        <v>183725.165</v>
      </c>
      <c r="J27" s="43">
        <f t="shared" si="2"/>
        <v>169393.696</v>
      </c>
      <c r="K27" s="43">
        <f t="shared" si="3"/>
        <v>188961.3322025</v>
      </c>
    </row>
    <row r="28" spans="1:11" ht="14.25" customHeight="1">
      <c r="A28" s="249" t="s">
        <v>2884</v>
      </c>
      <c r="B28" s="249" t="s">
        <v>2885</v>
      </c>
      <c r="C28" s="43">
        <v>3</v>
      </c>
      <c r="D28" s="43">
        <v>27863</v>
      </c>
      <c r="E28" s="248">
        <v>0.27</v>
      </c>
      <c r="F28" s="187"/>
      <c r="G28" s="43">
        <f t="shared" si="0"/>
        <v>17454.519225</v>
      </c>
      <c r="H28" s="22"/>
      <c r="I28" s="43">
        <f t="shared" si="1"/>
        <v>16970.850000000002</v>
      </c>
      <c r="J28" s="43">
        <f t="shared" si="2"/>
        <v>15647.04</v>
      </c>
      <c r="K28" s="43">
        <f t="shared" si="3"/>
        <v>17454.519225</v>
      </c>
    </row>
    <row r="29" spans="1:11" ht="14.25" customHeight="1">
      <c r="A29" s="247" t="s">
        <v>2886</v>
      </c>
      <c r="B29" s="247" t="s">
        <v>2887</v>
      </c>
      <c r="C29" s="43">
        <v>8</v>
      </c>
      <c r="D29" s="43">
        <v>556814</v>
      </c>
      <c r="E29" s="248">
        <v>4.788</v>
      </c>
      <c r="F29" s="187"/>
      <c r="G29" s="43">
        <f t="shared" si="0"/>
        <v>309526.80759</v>
      </c>
      <c r="H29" s="22"/>
      <c r="I29" s="43">
        <f t="shared" si="1"/>
        <v>300949.74</v>
      </c>
      <c r="J29" s="43">
        <f t="shared" si="2"/>
        <v>277474.17600000004</v>
      </c>
      <c r="K29" s="43">
        <f t="shared" si="3"/>
        <v>309526.80759</v>
      </c>
    </row>
    <row r="30" spans="1:11" ht="14.25" customHeight="1">
      <c r="A30" s="249" t="s">
        <v>2888</v>
      </c>
      <c r="B30" s="249" t="s">
        <v>2889</v>
      </c>
      <c r="C30" s="43">
        <v>6</v>
      </c>
      <c r="D30" s="43">
        <v>435985</v>
      </c>
      <c r="E30" s="248">
        <v>2.6</v>
      </c>
      <c r="F30" s="187"/>
      <c r="G30" s="43">
        <f t="shared" si="0"/>
        <v>168080.5555</v>
      </c>
      <c r="H30" s="22"/>
      <c r="I30" s="43">
        <f t="shared" si="1"/>
        <v>163423</v>
      </c>
      <c r="J30" s="43">
        <f t="shared" si="2"/>
        <v>150675.2</v>
      </c>
      <c r="K30" s="43">
        <f t="shared" si="3"/>
        <v>168080.5555</v>
      </c>
    </row>
    <row r="31" spans="1:11" ht="14.25" customHeight="1">
      <c r="A31" s="247" t="s">
        <v>2890</v>
      </c>
      <c r="B31" s="247" t="s">
        <v>2891</v>
      </c>
      <c r="C31" s="43">
        <v>17</v>
      </c>
      <c r="D31" s="43">
        <v>384564</v>
      </c>
      <c r="E31" s="248">
        <v>2.613</v>
      </c>
      <c r="F31" s="187"/>
      <c r="G31" s="43">
        <f t="shared" si="0"/>
        <v>168920.95827749997</v>
      </c>
      <c r="H31" s="22"/>
      <c r="I31" s="43">
        <f t="shared" si="1"/>
        <v>164240.115</v>
      </c>
      <c r="J31" s="43">
        <f t="shared" si="2"/>
        <v>151428.576</v>
      </c>
      <c r="K31" s="43">
        <f t="shared" si="3"/>
        <v>168920.95827749997</v>
      </c>
    </row>
    <row r="32" spans="1:11" ht="14.25" customHeight="1">
      <c r="A32" s="249" t="s">
        <v>364</v>
      </c>
      <c r="B32" s="249" t="s">
        <v>365</v>
      </c>
      <c r="C32" s="43">
        <v>11</v>
      </c>
      <c r="D32" s="43">
        <v>251199</v>
      </c>
      <c r="E32" s="248">
        <v>2.18</v>
      </c>
      <c r="F32" s="187"/>
      <c r="G32" s="43">
        <f t="shared" si="0"/>
        <v>140929.08115</v>
      </c>
      <c r="H32" s="22"/>
      <c r="I32" s="43">
        <f t="shared" si="1"/>
        <v>137023.90000000002</v>
      </c>
      <c r="J32" s="43">
        <f t="shared" si="2"/>
        <v>126335.36000000002</v>
      </c>
      <c r="K32" s="43">
        <f t="shared" si="3"/>
        <v>140929.08115</v>
      </c>
    </row>
    <row r="33" spans="1:11" ht="14.25" customHeight="1">
      <c r="A33" s="247" t="s">
        <v>366</v>
      </c>
      <c r="B33" s="247" t="s">
        <v>367</v>
      </c>
      <c r="C33" s="43">
        <v>8</v>
      </c>
      <c r="D33" s="43">
        <v>220814</v>
      </c>
      <c r="E33" s="248">
        <v>1.938</v>
      </c>
      <c r="F33" s="187"/>
      <c r="G33" s="43">
        <f t="shared" si="0"/>
        <v>125284.66021499998</v>
      </c>
      <c r="H33" s="22"/>
      <c r="I33" s="43">
        <f t="shared" si="1"/>
        <v>121812.98999999999</v>
      </c>
      <c r="J33" s="43">
        <f t="shared" si="2"/>
        <v>112310.976</v>
      </c>
      <c r="K33" s="43">
        <f t="shared" si="3"/>
        <v>125284.66021499998</v>
      </c>
    </row>
    <row r="34" spans="1:11" ht="14.25" customHeight="1">
      <c r="A34" s="249" t="s">
        <v>368</v>
      </c>
      <c r="B34" s="249" t="s">
        <v>2</v>
      </c>
      <c r="C34" s="43">
        <v>34</v>
      </c>
      <c r="D34" s="43">
        <v>88848</v>
      </c>
      <c r="E34" s="248">
        <v>0.642</v>
      </c>
      <c r="F34" s="187"/>
      <c r="G34" s="43">
        <f t="shared" si="0"/>
        <v>41502.967935</v>
      </c>
      <c r="H34" s="22"/>
      <c r="I34" s="43">
        <f t="shared" si="1"/>
        <v>40352.91</v>
      </c>
      <c r="J34" s="43">
        <f t="shared" si="2"/>
        <v>37205.184</v>
      </c>
      <c r="K34" s="43">
        <f t="shared" si="3"/>
        <v>41502.967935</v>
      </c>
    </row>
    <row r="35" spans="1:11" ht="14.25" customHeight="1">
      <c r="A35" s="247" t="s">
        <v>369</v>
      </c>
      <c r="B35" s="247" t="s">
        <v>2820</v>
      </c>
      <c r="C35" s="43">
        <v>48</v>
      </c>
      <c r="D35" s="43">
        <v>791265</v>
      </c>
      <c r="E35" s="248">
        <v>3.112</v>
      </c>
      <c r="F35" s="187"/>
      <c r="G35" s="43">
        <f t="shared" si="0"/>
        <v>201179.49566000002</v>
      </c>
      <c r="H35" s="22"/>
      <c r="I35" s="43">
        <f t="shared" si="1"/>
        <v>195604.76</v>
      </c>
      <c r="J35" s="43">
        <f t="shared" si="2"/>
        <v>180346.624</v>
      </c>
      <c r="K35" s="43">
        <f t="shared" si="3"/>
        <v>201179.49566000002</v>
      </c>
    </row>
    <row r="36" spans="1:11" ht="14.25" customHeight="1">
      <c r="A36" s="249" t="s">
        <v>370</v>
      </c>
      <c r="B36" s="249" t="s">
        <v>2821</v>
      </c>
      <c r="C36" s="43">
        <v>9</v>
      </c>
      <c r="D36" s="43">
        <v>216512</v>
      </c>
      <c r="E36" s="248">
        <v>1.262</v>
      </c>
      <c r="F36" s="187"/>
      <c r="G36" s="43">
        <f t="shared" si="0"/>
        <v>81583.715785</v>
      </c>
      <c r="H36" s="22"/>
      <c r="I36" s="43">
        <f t="shared" si="1"/>
        <v>79323.01</v>
      </c>
      <c r="J36" s="43">
        <f t="shared" si="2"/>
        <v>73135.424</v>
      </c>
      <c r="K36" s="43">
        <f t="shared" si="3"/>
        <v>81583.715785</v>
      </c>
    </row>
    <row r="37" spans="1:11" ht="14.25" customHeight="1">
      <c r="A37" s="247" t="s">
        <v>371</v>
      </c>
      <c r="B37" s="247" t="s">
        <v>2822</v>
      </c>
      <c r="C37" s="43">
        <v>5</v>
      </c>
      <c r="D37" s="43">
        <v>142806</v>
      </c>
      <c r="E37" s="248">
        <v>0.788</v>
      </c>
      <c r="F37" s="187"/>
      <c r="G37" s="43">
        <f t="shared" si="0"/>
        <v>50941.33759</v>
      </c>
      <c r="H37" s="22"/>
      <c r="I37" s="43">
        <f t="shared" si="1"/>
        <v>49529.740000000005</v>
      </c>
      <c r="J37" s="43">
        <f t="shared" si="2"/>
        <v>45666.176</v>
      </c>
      <c r="K37" s="43">
        <f t="shared" si="3"/>
        <v>50941.33759</v>
      </c>
    </row>
    <row r="38" spans="1:11" ht="14.25" customHeight="1">
      <c r="A38" s="249" t="s">
        <v>372</v>
      </c>
      <c r="B38" s="249" t="s">
        <v>2673</v>
      </c>
      <c r="C38" s="43">
        <v>15</v>
      </c>
      <c r="D38" s="43">
        <v>289501</v>
      </c>
      <c r="E38" s="248">
        <v>1.315</v>
      </c>
      <c r="F38" s="187"/>
      <c r="G38" s="43">
        <f t="shared" si="0"/>
        <v>85009.97326249999</v>
      </c>
      <c r="H38" s="22"/>
      <c r="I38" s="43">
        <f t="shared" si="1"/>
        <v>82654.325</v>
      </c>
      <c r="J38" s="43">
        <f t="shared" si="2"/>
        <v>76206.87999999999</v>
      </c>
      <c r="K38" s="43">
        <f t="shared" si="3"/>
        <v>85009.97326249999</v>
      </c>
    </row>
    <row r="39" spans="1:11" ht="14.25" customHeight="1">
      <c r="A39" s="247" t="s">
        <v>373</v>
      </c>
      <c r="B39" s="247" t="s">
        <v>374</v>
      </c>
      <c r="C39" s="43">
        <v>78</v>
      </c>
      <c r="D39" s="43">
        <v>1479129</v>
      </c>
      <c r="E39" s="248">
        <v>5.944</v>
      </c>
      <c r="F39" s="187"/>
      <c r="G39" s="43">
        <f t="shared" si="0"/>
        <v>384258.00841999997</v>
      </c>
      <c r="H39" s="22"/>
      <c r="I39" s="43">
        <f t="shared" si="1"/>
        <v>373610.12</v>
      </c>
      <c r="J39" s="43">
        <f t="shared" si="2"/>
        <v>344466.688</v>
      </c>
      <c r="K39" s="43">
        <f t="shared" si="3"/>
        <v>384258.00841999997</v>
      </c>
    </row>
    <row r="40" spans="1:11" ht="14.25" customHeight="1">
      <c r="A40" s="249" t="s">
        <v>375</v>
      </c>
      <c r="B40" s="249" t="s">
        <v>376</v>
      </c>
      <c r="C40" s="43">
        <v>45</v>
      </c>
      <c r="D40" s="43">
        <v>529595</v>
      </c>
      <c r="E40" s="248">
        <v>1.295</v>
      </c>
      <c r="F40" s="187"/>
      <c r="G40" s="43">
        <f t="shared" si="0"/>
        <v>83717.04591249999</v>
      </c>
      <c r="H40" s="22"/>
      <c r="I40" s="43">
        <f t="shared" si="1"/>
        <v>81397.22499999999</v>
      </c>
      <c r="J40" s="43">
        <f t="shared" si="2"/>
        <v>75047.84</v>
      </c>
      <c r="K40" s="43">
        <f t="shared" si="3"/>
        <v>83717.04591249999</v>
      </c>
    </row>
    <row r="41" spans="1:11" ht="14.25" customHeight="1">
      <c r="A41" s="247" t="s">
        <v>377</v>
      </c>
      <c r="B41" s="247" t="s">
        <v>378</v>
      </c>
      <c r="C41" s="43">
        <v>9</v>
      </c>
      <c r="D41" s="43">
        <v>162898</v>
      </c>
      <c r="E41" s="248">
        <v>0.85</v>
      </c>
      <c r="F41" s="187"/>
      <c r="G41" s="43">
        <f t="shared" si="0"/>
        <v>54949.412375</v>
      </c>
      <c r="H41" s="22"/>
      <c r="I41" s="43">
        <f t="shared" si="1"/>
        <v>53426.75</v>
      </c>
      <c r="J41" s="43">
        <f t="shared" si="2"/>
        <v>49259.2</v>
      </c>
      <c r="K41" s="43">
        <f t="shared" si="3"/>
        <v>54949.412375</v>
      </c>
    </row>
    <row r="42" spans="1:11" ht="14.25" customHeight="1">
      <c r="A42" s="249" t="s">
        <v>379</v>
      </c>
      <c r="B42" s="249" t="s">
        <v>380</v>
      </c>
      <c r="C42" s="43">
        <v>28</v>
      </c>
      <c r="D42" s="43">
        <v>262142</v>
      </c>
      <c r="E42" s="248">
        <v>1.512</v>
      </c>
      <c r="F42" s="187"/>
      <c r="G42" s="43">
        <f t="shared" si="0"/>
        <v>97745.30765999999</v>
      </c>
      <c r="H42" s="22"/>
      <c r="I42" s="43">
        <f t="shared" si="1"/>
        <v>95036.76</v>
      </c>
      <c r="J42" s="43">
        <f t="shared" si="2"/>
        <v>87623.424</v>
      </c>
      <c r="K42" s="43">
        <f t="shared" si="3"/>
        <v>97745.30765999999</v>
      </c>
    </row>
    <row r="43" spans="1:11" ht="14.25" customHeight="1">
      <c r="A43" s="247" t="s">
        <v>381</v>
      </c>
      <c r="B43" s="247" t="s">
        <v>3</v>
      </c>
      <c r="C43" s="43">
        <v>25</v>
      </c>
      <c r="D43" s="43">
        <v>221797</v>
      </c>
      <c r="E43" s="248">
        <v>1.264</v>
      </c>
      <c r="F43" s="187"/>
      <c r="G43" s="43">
        <f t="shared" si="0"/>
        <v>81713.00852</v>
      </c>
      <c r="H43" s="22"/>
      <c r="I43" s="43">
        <f t="shared" si="1"/>
        <v>79448.72</v>
      </c>
      <c r="J43" s="43">
        <f t="shared" si="2"/>
        <v>73251.328</v>
      </c>
      <c r="K43" s="43">
        <f t="shared" si="3"/>
        <v>81713.00852</v>
      </c>
    </row>
    <row r="44" spans="1:11" ht="14.25" customHeight="1">
      <c r="A44" s="249" t="s">
        <v>382</v>
      </c>
      <c r="B44" s="249" t="s">
        <v>4</v>
      </c>
      <c r="C44" s="43">
        <v>18</v>
      </c>
      <c r="D44" s="43">
        <v>175517</v>
      </c>
      <c r="E44" s="248">
        <v>1.023</v>
      </c>
      <c r="F44" s="187"/>
      <c r="G44" s="43">
        <f t="shared" si="0"/>
        <v>66133.23395249998</v>
      </c>
      <c r="H44" s="22"/>
      <c r="I44" s="43">
        <f t="shared" si="1"/>
        <v>64300.66499999999</v>
      </c>
      <c r="J44" s="43">
        <f t="shared" si="2"/>
        <v>59284.89599999999</v>
      </c>
      <c r="K44" s="43">
        <f t="shared" si="3"/>
        <v>66133.23395249998</v>
      </c>
    </row>
    <row r="45" spans="1:11" ht="14.25" customHeight="1">
      <c r="A45" s="247" t="s">
        <v>383</v>
      </c>
      <c r="B45" s="247" t="s">
        <v>384</v>
      </c>
      <c r="C45" s="43">
        <v>36</v>
      </c>
      <c r="D45" s="43">
        <v>415352</v>
      </c>
      <c r="E45" s="248">
        <v>1.836</v>
      </c>
      <c r="F45" s="187"/>
      <c r="G45" s="43">
        <f t="shared" si="0"/>
        <v>118690.73073</v>
      </c>
      <c r="H45" s="22"/>
      <c r="I45" s="43">
        <f t="shared" si="1"/>
        <v>115401.78</v>
      </c>
      <c r="J45" s="43">
        <f t="shared" si="2"/>
        <v>106399.872</v>
      </c>
      <c r="K45" s="43">
        <f t="shared" si="3"/>
        <v>118690.73073</v>
      </c>
    </row>
    <row r="46" spans="1:11" ht="14.25" customHeight="1">
      <c r="A46" s="249" t="s">
        <v>385</v>
      </c>
      <c r="B46" s="249" t="s">
        <v>386</v>
      </c>
      <c r="C46" s="43">
        <v>17</v>
      </c>
      <c r="D46" s="43">
        <v>158819</v>
      </c>
      <c r="E46" s="248">
        <v>0.836</v>
      </c>
      <c r="F46" s="187"/>
      <c r="G46" s="43">
        <f t="shared" si="0"/>
        <v>54044.363229999995</v>
      </c>
      <c r="H46" s="22"/>
      <c r="I46" s="43">
        <f t="shared" si="1"/>
        <v>52546.78</v>
      </c>
      <c r="J46" s="43">
        <f t="shared" si="2"/>
        <v>48447.871999999996</v>
      </c>
      <c r="K46" s="43">
        <f t="shared" si="3"/>
        <v>54044.363229999995</v>
      </c>
    </row>
    <row r="47" spans="1:11" ht="14.25" customHeight="1">
      <c r="A47" s="247" t="s">
        <v>387</v>
      </c>
      <c r="B47" s="247" t="s">
        <v>388</v>
      </c>
      <c r="C47" s="43">
        <v>24</v>
      </c>
      <c r="D47" s="43">
        <v>303810</v>
      </c>
      <c r="E47" s="248">
        <v>1.353</v>
      </c>
      <c r="F47" s="187"/>
      <c r="G47" s="43">
        <f t="shared" si="0"/>
        <v>87466.5352275</v>
      </c>
      <c r="H47" s="22"/>
      <c r="I47" s="43">
        <f t="shared" si="1"/>
        <v>85042.815</v>
      </c>
      <c r="J47" s="43">
        <f t="shared" si="2"/>
        <v>78409.056</v>
      </c>
      <c r="K47" s="43">
        <f t="shared" si="3"/>
        <v>87466.5352275</v>
      </c>
    </row>
    <row r="48" spans="1:11" ht="14.25" customHeight="1">
      <c r="A48" s="249" t="s">
        <v>389</v>
      </c>
      <c r="B48" s="249" t="s">
        <v>390</v>
      </c>
      <c r="C48" s="43">
        <v>15</v>
      </c>
      <c r="D48" s="43">
        <v>167312</v>
      </c>
      <c r="E48" s="248">
        <v>0.838</v>
      </c>
      <c r="F48" s="187"/>
      <c r="G48" s="43">
        <f t="shared" si="0"/>
        <v>54173.655965</v>
      </c>
      <c r="H48" s="22"/>
      <c r="I48" s="43">
        <f t="shared" si="1"/>
        <v>52672.49</v>
      </c>
      <c r="J48" s="43">
        <f t="shared" si="2"/>
        <v>48563.776</v>
      </c>
      <c r="K48" s="43">
        <f t="shared" si="3"/>
        <v>54173.655965</v>
      </c>
    </row>
    <row r="49" spans="1:11" ht="14.25" customHeight="1">
      <c r="A49" s="247" t="s">
        <v>391</v>
      </c>
      <c r="B49" s="247" t="s">
        <v>3341</v>
      </c>
      <c r="C49" s="43">
        <v>41</v>
      </c>
      <c r="D49" s="43">
        <v>383756</v>
      </c>
      <c r="E49" s="248">
        <v>1.997</v>
      </c>
      <c r="F49" s="187"/>
      <c r="G49" s="43">
        <f t="shared" si="0"/>
        <v>129098.79589750001</v>
      </c>
      <c r="H49" s="22"/>
      <c r="I49" s="43">
        <f t="shared" si="1"/>
        <v>125521.43500000001</v>
      </c>
      <c r="J49" s="43">
        <f t="shared" si="2"/>
        <v>115730.144</v>
      </c>
      <c r="K49" s="43">
        <f t="shared" si="3"/>
        <v>129098.79589750001</v>
      </c>
    </row>
    <row r="50" spans="1:11" ht="14.25" customHeight="1">
      <c r="A50" s="249" t="s">
        <v>392</v>
      </c>
      <c r="B50" s="249" t="s">
        <v>3342</v>
      </c>
      <c r="C50" s="43">
        <v>24</v>
      </c>
      <c r="D50" s="43">
        <v>200418</v>
      </c>
      <c r="E50" s="248">
        <v>1.163</v>
      </c>
      <c r="F50" s="187"/>
      <c r="G50" s="43">
        <f t="shared" si="0"/>
        <v>75183.7254025</v>
      </c>
      <c r="H50" s="22"/>
      <c r="I50" s="43">
        <f t="shared" si="1"/>
        <v>73100.365</v>
      </c>
      <c r="J50" s="43">
        <f t="shared" si="2"/>
        <v>67398.176</v>
      </c>
      <c r="K50" s="43">
        <f t="shared" si="3"/>
        <v>75183.7254025</v>
      </c>
    </row>
    <row r="51" spans="1:11" ht="14.25" customHeight="1">
      <c r="A51" s="247" t="s">
        <v>393</v>
      </c>
      <c r="B51" s="247" t="s">
        <v>3343</v>
      </c>
      <c r="C51" s="43">
        <v>13</v>
      </c>
      <c r="D51" s="43">
        <v>144739</v>
      </c>
      <c r="E51" s="248">
        <v>0.887</v>
      </c>
      <c r="F51" s="187"/>
      <c r="G51" s="43">
        <f t="shared" si="0"/>
        <v>57341.3279725</v>
      </c>
      <c r="H51" s="22"/>
      <c r="I51" s="43">
        <f t="shared" si="1"/>
        <v>55752.385</v>
      </c>
      <c r="J51" s="43">
        <f t="shared" si="2"/>
        <v>51403.424</v>
      </c>
      <c r="K51" s="43">
        <f t="shared" si="3"/>
        <v>57341.3279725</v>
      </c>
    </row>
    <row r="52" spans="1:11" ht="14.25" customHeight="1">
      <c r="A52" s="249" t="s">
        <v>394</v>
      </c>
      <c r="B52" s="249" t="s">
        <v>5</v>
      </c>
      <c r="C52" s="43">
        <v>6</v>
      </c>
      <c r="D52" s="43">
        <v>70374</v>
      </c>
      <c r="E52" s="248">
        <v>0.527</v>
      </c>
      <c r="F52" s="187"/>
      <c r="G52" s="43">
        <f t="shared" si="0"/>
        <v>34068.6356725</v>
      </c>
      <c r="H52" s="22"/>
      <c r="I52" s="43">
        <f t="shared" si="1"/>
        <v>33124.585</v>
      </c>
      <c r="J52" s="43">
        <f t="shared" si="2"/>
        <v>30540.704</v>
      </c>
      <c r="K52" s="43">
        <f t="shared" si="3"/>
        <v>34068.6356725</v>
      </c>
    </row>
    <row r="53" spans="1:11" ht="14.25" customHeight="1">
      <c r="A53" s="247" t="s">
        <v>395</v>
      </c>
      <c r="B53" s="247" t="s">
        <v>396</v>
      </c>
      <c r="C53" s="43">
        <v>5</v>
      </c>
      <c r="D53" s="43">
        <v>70015</v>
      </c>
      <c r="E53" s="248">
        <v>0.417</v>
      </c>
      <c r="F53" s="187"/>
      <c r="G53" s="43">
        <f t="shared" si="0"/>
        <v>26957.5352475</v>
      </c>
      <c r="H53" s="22"/>
      <c r="I53" s="43">
        <f t="shared" si="1"/>
        <v>26210.535</v>
      </c>
      <c r="J53" s="43">
        <f t="shared" si="2"/>
        <v>24165.984</v>
      </c>
      <c r="K53" s="43">
        <f t="shared" si="3"/>
        <v>26957.5352475</v>
      </c>
    </row>
    <row r="54" spans="1:11" ht="14.25" customHeight="1">
      <c r="A54" s="249" t="s">
        <v>397</v>
      </c>
      <c r="B54" s="249" t="s">
        <v>3347</v>
      </c>
      <c r="C54" s="43">
        <v>27</v>
      </c>
      <c r="D54" s="43">
        <v>308183</v>
      </c>
      <c r="E54" s="248">
        <v>1.376</v>
      </c>
      <c r="F54" s="187"/>
      <c r="G54" s="43">
        <f t="shared" si="0"/>
        <v>88953.40168</v>
      </c>
      <c r="H54" s="22"/>
      <c r="I54" s="43">
        <f t="shared" si="1"/>
        <v>86488.48</v>
      </c>
      <c r="J54" s="43">
        <f t="shared" si="2"/>
        <v>79741.95199999999</v>
      </c>
      <c r="K54" s="43">
        <f t="shared" si="3"/>
        <v>88953.40168</v>
      </c>
    </row>
    <row r="55" spans="1:11" ht="14.25" customHeight="1">
      <c r="A55" s="247" t="s">
        <v>398</v>
      </c>
      <c r="B55" s="247" t="s">
        <v>3348</v>
      </c>
      <c r="C55" s="43">
        <v>15</v>
      </c>
      <c r="D55" s="43">
        <v>131885</v>
      </c>
      <c r="E55" s="248">
        <v>0.647</v>
      </c>
      <c r="F55" s="187"/>
      <c r="G55" s="43">
        <f t="shared" si="0"/>
        <v>41826.1997725</v>
      </c>
      <c r="H55" s="22"/>
      <c r="I55" s="43">
        <f t="shared" si="1"/>
        <v>40667.185</v>
      </c>
      <c r="J55" s="43">
        <f t="shared" si="2"/>
        <v>37494.944</v>
      </c>
      <c r="K55" s="43">
        <f t="shared" si="3"/>
        <v>41826.1997725</v>
      </c>
    </row>
    <row r="56" spans="1:11" ht="14.25" customHeight="1">
      <c r="A56" s="249" t="s">
        <v>399</v>
      </c>
      <c r="B56" s="249" t="s">
        <v>3349</v>
      </c>
      <c r="C56" s="43">
        <v>9</v>
      </c>
      <c r="D56" s="43">
        <v>106848</v>
      </c>
      <c r="E56" s="248">
        <v>0.574</v>
      </c>
      <c r="F56" s="187"/>
      <c r="G56" s="43">
        <f t="shared" si="0"/>
        <v>37107.014944999995</v>
      </c>
      <c r="H56" s="22"/>
      <c r="I56" s="43">
        <f t="shared" si="1"/>
        <v>36078.77</v>
      </c>
      <c r="J56" s="43">
        <f t="shared" si="2"/>
        <v>33264.448</v>
      </c>
      <c r="K56" s="43">
        <f t="shared" si="3"/>
        <v>37107.014944999995</v>
      </c>
    </row>
    <row r="57" spans="1:11" ht="14.25" customHeight="1">
      <c r="A57" s="247" t="s">
        <v>400</v>
      </c>
      <c r="B57" s="247" t="s">
        <v>401</v>
      </c>
      <c r="C57" s="43">
        <v>63</v>
      </c>
      <c r="D57" s="43">
        <v>663911</v>
      </c>
      <c r="E57" s="248">
        <v>3.649</v>
      </c>
      <c r="F57" s="187"/>
      <c r="G57" s="43">
        <f t="shared" si="0"/>
        <v>235894.59500749997</v>
      </c>
      <c r="H57" s="22"/>
      <c r="I57" s="43">
        <f t="shared" si="1"/>
        <v>229357.895</v>
      </c>
      <c r="J57" s="43">
        <f t="shared" si="2"/>
        <v>211466.848</v>
      </c>
      <c r="K57" s="43">
        <f t="shared" si="3"/>
        <v>235894.59500749997</v>
      </c>
    </row>
    <row r="58" spans="1:11" ht="14.25" customHeight="1">
      <c r="A58" s="249" t="s">
        <v>402</v>
      </c>
      <c r="B58" s="249" t="s">
        <v>403</v>
      </c>
      <c r="C58" s="43">
        <v>30</v>
      </c>
      <c r="D58" s="43">
        <v>317854</v>
      </c>
      <c r="E58" s="248">
        <v>1.819</v>
      </c>
      <c r="F58" s="187"/>
      <c r="G58" s="43">
        <f t="shared" si="0"/>
        <v>117591.74248249999</v>
      </c>
      <c r="H58" s="22"/>
      <c r="I58" s="43">
        <f t="shared" si="1"/>
        <v>114333.245</v>
      </c>
      <c r="J58" s="43">
        <f t="shared" si="2"/>
        <v>105414.688</v>
      </c>
      <c r="K58" s="43">
        <f t="shared" si="3"/>
        <v>117591.74248249999</v>
      </c>
    </row>
    <row r="59" spans="1:11" ht="14.25" customHeight="1">
      <c r="A59" s="247" t="s">
        <v>404</v>
      </c>
      <c r="B59" s="247" t="s">
        <v>405</v>
      </c>
      <c r="C59" s="43">
        <v>17</v>
      </c>
      <c r="D59" s="43">
        <v>179470</v>
      </c>
      <c r="E59" s="248">
        <v>0.952</v>
      </c>
      <c r="F59" s="187"/>
      <c r="G59" s="43">
        <f t="shared" si="0"/>
        <v>61543.34186</v>
      </c>
      <c r="H59" s="22"/>
      <c r="I59" s="43">
        <f t="shared" si="1"/>
        <v>59837.96</v>
      </c>
      <c r="J59" s="43">
        <f t="shared" si="2"/>
        <v>55170.304</v>
      </c>
      <c r="K59" s="43">
        <f t="shared" si="3"/>
        <v>61543.34186</v>
      </c>
    </row>
    <row r="60" spans="1:11" ht="14.25" customHeight="1">
      <c r="A60" s="249" t="s">
        <v>406</v>
      </c>
      <c r="B60" s="249" t="s">
        <v>407</v>
      </c>
      <c r="C60" s="43">
        <v>9</v>
      </c>
      <c r="D60" s="43">
        <v>102850</v>
      </c>
      <c r="E60" s="248">
        <v>0.703</v>
      </c>
      <c r="F60" s="187"/>
      <c r="G60" s="43">
        <f t="shared" si="0"/>
        <v>45446.39635249999</v>
      </c>
      <c r="H60" s="22"/>
      <c r="I60" s="43">
        <f t="shared" si="1"/>
        <v>44187.064999999995</v>
      </c>
      <c r="J60" s="43">
        <f t="shared" si="2"/>
        <v>40740.255999999994</v>
      </c>
      <c r="K60" s="43">
        <f t="shared" si="3"/>
        <v>45446.39635249999</v>
      </c>
    </row>
    <row r="61" spans="1:11" ht="14.25" customHeight="1">
      <c r="A61" s="247" t="s">
        <v>408</v>
      </c>
      <c r="B61" s="247" t="s">
        <v>409</v>
      </c>
      <c r="C61" s="43">
        <v>12</v>
      </c>
      <c r="D61" s="43">
        <v>115471</v>
      </c>
      <c r="E61" s="248">
        <v>0.667</v>
      </c>
      <c r="F61" s="187"/>
      <c r="G61" s="43">
        <f t="shared" si="0"/>
        <v>43119.1271225</v>
      </c>
      <c r="H61" s="22"/>
      <c r="I61" s="43">
        <f t="shared" si="1"/>
        <v>41924.285</v>
      </c>
      <c r="J61" s="43">
        <f t="shared" si="2"/>
        <v>38653.984000000004</v>
      </c>
      <c r="K61" s="43">
        <f t="shared" si="3"/>
        <v>43119.1271225</v>
      </c>
    </row>
    <row r="62" spans="1:11" ht="14.25" customHeight="1">
      <c r="A62" s="249" t="s">
        <v>410</v>
      </c>
      <c r="B62" s="249" t="s">
        <v>411</v>
      </c>
      <c r="C62" s="43">
        <v>5</v>
      </c>
      <c r="D62" s="43">
        <v>74923</v>
      </c>
      <c r="E62" s="248">
        <v>0.471</v>
      </c>
      <c r="F62" s="187"/>
      <c r="G62" s="43">
        <f t="shared" si="0"/>
        <v>30448.439092499997</v>
      </c>
      <c r="H62" s="22"/>
      <c r="I62" s="43">
        <f t="shared" si="1"/>
        <v>29604.704999999998</v>
      </c>
      <c r="J62" s="43">
        <f t="shared" si="2"/>
        <v>27295.392</v>
      </c>
      <c r="K62" s="43">
        <f t="shared" si="3"/>
        <v>30448.439092499997</v>
      </c>
    </row>
    <row r="63" spans="1:11" ht="14.25" customHeight="1">
      <c r="A63" s="247" t="s">
        <v>412</v>
      </c>
      <c r="B63" s="247" t="s">
        <v>413</v>
      </c>
      <c r="C63" s="43">
        <v>17</v>
      </c>
      <c r="D63" s="43">
        <v>209144</v>
      </c>
      <c r="E63" s="248">
        <v>1.038</v>
      </c>
      <c r="F63" s="187"/>
      <c r="G63" s="43">
        <f t="shared" si="0"/>
        <v>67102.92946500001</v>
      </c>
      <c r="H63" s="22"/>
      <c r="I63" s="43">
        <f t="shared" si="1"/>
        <v>65243.490000000005</v>
      </c>
      <c r="J63" s="43">
        <f t="shared" si="2"/>
        <v>60154.176</v>
      </c>
      <c r="K63" s="43">
        <f t="shared" si="3"/>
        <v>67102.92946500001</v>
      </c>
    </row>
    <row r="64" spans="1:11" ht="14.25" customHeight="1">
      <c r="A64" s="249" t="s">
        <v>414</v>
      </c>
      <c r="B64" s="249" t="s">
        <v>415</v>
      </c>
      <c r="C64" s="43">
        <v>6</v>
      </c>
      <c r="D64" s="43">
        <v>97053</v>
      </c>
      <c r="E64" s="248">
        <v>0.554</v>
      </c>
      <c r="F64" s="187"/>
      <c r="G64" s="43">
        <f t="shared" si="0"/>
        <v>35814.087595000005</v>
      </c>
      <c r="H64" s="22"/>
      <c r="I64" s="43">
        <f t="shared" si="1"/>
        <v>34821.670000000006</v>
      </c>
      <c r="J64" s="43">
        <f t="shared" si="2"/>
        <v>32105.408000000003</v>
      </c>
      <c r="K64" s="43">
        <f t="shared" si="3"/>
        <v>35814.087595000005</v>
      </c>
    </row>
    <row r="65" spans="1:11" ht="14.25" customHeight="1">
      <c r="A65" s="247" t="s">
        <v>416</v>
      </c>
      <c r="B65" s="247" t="s">
        <v>417</v>
      </c>
      <c r="C65" s="43">
        <v>5</v>
      </c>
      <c r="D65" s="43">
        <v>72682</v>
      </c>
      <c r="E65" s="248">
        <v>0.451</v>
      </c>
      <c r="F65" s="187"/>
      <c r="G65" s="43">
        <f t="shared" si="0"/>
        <v>29155.5117425</v>
      </c>
      <c r="H65" s="22"/>
      <c r="I65" s="43">
        <f t="shared" si="1"/>
        <v>28347.605</v>
      </c>
      <c r="J65" s="43">
        <f t="shared" si="2"/>
        <v>26136.352</v>
      </c>
      <c r="K65" s="43">
        <f t="shared" si="3"/>
        <v>29155.5117425</v>
      </c>
    </row>
    <row r="66" spans="1:11" ht="14.25" customHeight="1">
      <c r="A66" s="249" t="s">
        <v>418</v>
      </c>
      <c r="B66" s="249" t="s">
        <v>419</v>
      </c>
      <c r="C66" s="43">
        <v>32</v>
      </c>
      <c r="D66" s="43">
        <v>405638</v>
      </c>
      <c r="E66" s="248">
        <v>1.93</v>
      </c>
      <c r="F66" s="187"/>
      <c r="G66" s="43">
        <f t="shared" si="0"/>
        <v>124767.48927499999</v>
      </c>
      <c r="H66" s="22"/>
      <c r="I66" s="43">
        <f t="shared" si="1"/>
        <v>121310.15</v>
      </c>
      <c r="J66" s="43">
        <f t="shared" si="2"/>
        <v>111847.36</v>
      </c>
      <c r="K66" s="43">
        <f t="shared" si="3"/>
        <v>124767.48927499999</v>
      </c>
    </row>
    <row r="67" spans="1:11" ht="14.25" customHeight="1">
      <c r="A67" s="247" t="s">
        <v>420</v>
      </c>
      <c r="B67" s="247" t="s">
        <v>421</v>
      </c>
      <c r="C67" s="43">
        <v>15</v>
      </c>
      <c r="D67" s="43">
        <v>133023</v>
      </c>
      <c r="E67" s="248">
        <v>0.764</v>
      </c>
      <c r="F67" s="187"/>
      <c r="G67" s="43">
        <f t="shared" si="0"/>
        <v>49389.82477</v>
      </c>
      <c r="H67" s="22"/>
      <c r="I67" s="43">
        <f t="shared" si="1"/>
        <v>48021.22</v>
      </c>
      <c r="J67" s="43">
        <f t="shared" si="2"/>
        <v>44275.328</v>
      </c>
      <c r="K67" s="43">
        <f t="shared" si="3"/>
        <v>49389.82477</v>
      </c>
    </row>
    <row r="68" spans="1:11" ht="14.25" customHeight="1">
      <c r="A68" s="249" t="s">
        <v>422</v>
      </c>
      <c r="B68" s="249" t="s">
        <v>423</v>
      </c>
      <c r="C68" s="43">
        <v>12</v>
      </c>
      <c r="D68" s="43">
        <v>116459</v>
      </c>
      <c r="E68" s="248">
        <v>0.727</v>
      </c>
      <c r="F68" s="187"/>
      <c r="G68" s="43">
        <f t="shared" si="0"/>
        <v>46997.909172499996</v>
      </c>
      <c r="H68" s="22"/>
      <c r="I68" s="43">
        <f t="shared" si="1"/>
        <v>45695.585</v>
      </c>
      <c r="J68" s="43">
        <f t="shared" si="2"/>
        <v>42131.104</v>
      </c>
      <c r="K68" s="43">
        <f t="shared" si="3"/>
        <v>46997.909172499996</v>
      </c>
    </row>
    <row r="69" spans="1:11" ht="14.25" customHeight="1">
      <c r="A69" s="247" t="s">
        <v>424</v>
      </c>
      <c r="B69" s="247" t="s">
        <v>425</v>
      </c>
      <c r="C69" s="43">
        <v>6</v>
      </c>
      <c r="D69" s="43">
        <v>92997</v>
      </c>
      <c r="E69" s="248">
        <v>0.549</v>
      </c>
      <c r="F69" s="187"/>
      <c r="G69" s="43">
        <f t="shared" si="0"/>
        <v>35490.8557575</v>
      </c>
      <c r="H69" s="22"/>
      <c r="I69" s="43">
        <f t="shared" si="1"/>
        <v>34507.395000000004</v>
      </c>
      <c r="J69" s="43">
        <f t="shared" si="2"/>
        <v>31815.648</v>
      </c>
      <c r="K69" s="43">
        <f t="shared" si="3"/>
        <v>35490.8557575</v>
      </c>
    </row>
    <row r="70" spans="1:11" ht="14.25" customHeight="1">
      <c r="A70" s="249" t="s">
        <v>426</v>
      </c>
      <c r="B70" s="249" t="s">
        <v>427</v>
      </c>
      <c r="C70" s="43">
        <v>5</v>
      </c>
      <c r="D70" s="43">
        <v>63629</v>
      </c>
      <c r="E70" s="248">
        <v>0.448</v>
      </c>
      <c r="F70" s="187"/>
      <c r="G70" s="43">
        <f t="shared" si="0"/>
        <v>28961.57264</v>
      </c>
      <c r="H70" s="22"/>
      <c r="I70" s="43">
        <f t="shared" si="1"/>
        <v>28159.04</v>
      </c>
      <c r="J70" s="43">
        <f t="shared" si="2"/>
        <v>25962.496</v>
      </c>
      <c r="K70" s="43">
        <f t="shared" si="3"/>
        <v>28961.57264</v>
      </c>
    </row>
    <row r="71" spans="1:11" ht="14.25" customHeight="1">
      <c r="A71" s="247" t="s">
        <v>428</v>
      </c>
      <c r="B71" s="247" t="s">
        <v>429</v>
      </c>
      <c r="C71" s="43">
        <v>4</v>
      </c>
      <c r="D71" s="43">
        <v>46451</v>
      </c>
      <c r="E71" s="248">
        <v>0.33</v>
      </c>
      <c r="F71" s="187"/>
      <c r="G71" s="43">
        <f t="shared" si="0"/>
        <v>21333.301275</v>
      </c>
      <c r="H71" s="22"/>
      <c r="I71" s="43">
        <f t="shared" si="1"/>
        <v>20742.15</v>
      </c>
      <c r="J71" s="43">
        <f t="shared" si="2"/>
        <v>19124.16</v>
      </c>
      <c r="K71" s="43">
        <f t="shared" si="3"/>
        <v>21333.301275</v>
      </c>
    </row>
    <row r="72" spans="1:11" ht="14.25" customHeight="1">
      <c r="A72" s="249" t="s">
        <v>430</v>
      </c>
      <c r="B72" s="249" t="s">
        <v>431</v>
      </c>
      <c r="C72" s="43">
        <v>24</v>
      </c>
      <c r="D72" s="43">
        <v>328447</v>
      </c>
      <c r="E72" s="248">
        <v>1.432</v>
      </c>
      <c r="F72" s="187"/>
      <c r="G72" s="43">
        <f t="shared" si="0"/>
        <v>92573.59826</v>
      </c>
      <c r="H72" s="22"/>
      <c r="I72" s="43">
        <f t="shared" si="1"/>
        <v>90008.36</v>
      </c>
      <c r="J72" s="43">
        <f t="shared" si="2"/>
        <v>82987.264</v>
      </c>
      <c r="K72" s="43">
        <f t="shared" si="3"/>
        <v>92573.59826</v>
      </c>
    </row>
    <row r="73" spans="1:11" ht="14.25" customHeight="1">
      <c r="A73" s="247" t="s">
        <v>432</v>
      </c>
      <c r="B73" s="247" t="s">
        <v>6</v>
      </c>
      <c r="C73" s="43">
        <v>15</v>
      </c>
      <c r="D73" s="43">
        <v>119248</v>
      </c>
      <c r="E73" s="248">
        <v>0.691</v>
      </c>
      <c r="F73" s="187"/>
      <c r="G73" s="43">
        <f t="shared" si="0"/>
        <v>44670.6399425</v>
      </c>
      <c r="H73" s="22"/>
      <c r="I73" s="43">
        <f t="shared" si="1"/>
        <v>43432.805</v>
      </c>
      <c r="J73" s="43">
        <f t="shared" si="2"/>
        <v>40044.831999999995</v>
      </c>
      <c r="K73" s="43">
        <f t="shared" si="3"/>
        <v>44670.6399425</v>
      </c>
    </row>
    <row r="74" spans="1:11" ht="14.25" customHeight="1">
      <c r="A74" s="249" t="s">
        <v>433</v>
      </c>
      <c r="B74" s="249" t="s">
        <v>7</v>
      </c>
      <c r="C74" s="43">
        <v>6</v>
      </c>
      <c r="D74" s="43">
        <v>88241</v>
      </c>
      <c r="E74" s="248">
        <v>0.555</v>
      </c>
      <c r="F74" s="187"/>
      <c r="G74" s="43">
        <f t="shared" si="0"/>
        <v>35878.7339625</v>
      </c>
      <c r="H74" s="22"/>
      <c r="I74" s="43">
        <f t="shared" si="1"/>
        <v>34884.525</v>
      </c>
      <c r="J74" s="43">
        <f t="shared" si="2"/>
        <v>32163.360000000004</v>
      </c>
      <c r="K74" s="43">
        <f t="shared" si="3"/>
        <v>35878.7339625</v>
      </c>
    </row>
    <row r="75" spans="1:11" ht="14.25" customHeight="1">
      <c r="A75" s="247" t="s">
        <v>434</v>
      </c>
      <c r="B75" s="247" t="s">
        <v>2823</v>
      </c>
      <c r="C75" s="43">
        <v>5</v>
      </c>
      <c r="D75" s="43">
        <v>85105</v>
      </c>
      <c r="E75" s="248">
        <v>0.817</v>
      </c>
      <c r="F75" s="187"/>
      <c r="G75" s="43">
        <f t="shared" si="0"/>
        <v>52816.082247499995</v>
      </c>
      <c r="H75" s="22"/>
      <c r="I75" s="43">
        <f t="shared" si="1"/>
        <v>51352.534999999996</v>
      </c>
      <c r="J75" s="43">
        <f t="shared" si="2"/>
        <v>47346.784</v>
      </c>
      <c r="K75" s="43">
        <f t="shared" si="3"/>
        <v>52816.082247499995</v>
      </c>
    </row>
    <row r="76" spans="1:11" ht="14.25" customHeight="1">
      <c r="A76" s="249" t="s">
        <v>2824</v>
      </c>
      <c r="B76" s="249" t="s">
        <v>2825</v>
      </c>
      <c r="C76" s="43">
        <v>5</v>
      </c>
      <c r="D76" s="43">
        <v>76726</v>
      </c>
      <c r="E76" s="248">
        <v>0.66</v>
      </c>
      <c r="F76" s="187"/>
      <c r="G76" s="43">
        <f t="shared" si="0"/>
        <v>42666.60255</v>
      </c>
      <c r="H76" s="22"/>
      <c r="I76" s="43">
        <f t="shared" si="1"/>
        <v>41484.3</v>
      </c>
      <c r="J76" s="43">
        <f t="shared" si="2"/>
        <v>38248.32</v>
      </c>
      <c r="K76" s="43">
        <f t="shared" si="3"/>
        <v>42666.60255</v>
      </c>
    </row>
    <row r="77" spans="1:11" ht="14.25" customHeight="1">
      <c r="A77" s="247" t="s">
        <v>435</v>
      </c>
      <c r="B77" s="247" t="s">
        <v>436</v>
      </c>
      <c r="C77" s="43">
        <v>15</v>
      </c>
      <c r="D77" s="43">
        <v>262691</v>
      </c>
      <c r="E77" s="248">
        <v>1.246</v>
      </c>
      <c r="F77" s="187"/>
      <c r="G77" s="43">
        <f t="shared" si="0"/>
        <v>80549.373905</v>
      </c>
      <c r="H77" s="22"/>
      <c r="I77" s="43">
        <f t="shared" si="1"/>
        <v>78317.33</v>
      </c>
      <c r="J77" s="43">
        <f t="shared" si="2"/>
        <v>72208.192</v>
      </c>
      <c r="K77" s="43">
        <f t="shared" si="3"/>
        <v>80549.373905</v>
      </c>
    </row>
    <row r="78" spans="1:11" ht="14.25" customHeight="1">
      <c r="A78" s="249" t="s">
        <v>437</v>
      </c>
      <c r="B78" s="249" t="s">
        <v>438</v>
      </c>
      <c r="C78" s="43">
        <v>5</v>
      </c>
      <c r="D78" s="43">
        <v>128163</v>
      </c>
      <c r="E78" s="248">
        <v>0.963</v>
      </c>
      <c r="F78" s="187"/>
      <c r="G78" s="43">
        <f t="shared" si="0"/>
        <v>62254.4519025</v>
      </c>
      <c r="H78" s="22"/>
      <c r="I78" s="43">
        <f t="shared" si="1"/>
        <v>60529.365</v>
      </c>
      <c r="J78" s="43">
        <f t="shared" si="2"/>
        <v>55807.776</v>
      </c>
      <c r="K78" s="43">
        <f t="shared" si="3"/>
        <v>62254.4519025</v>
      </c>
    </row>
    <row r="79" spans="1:11" ht="14.25" customHeight="1">
      <c r="A79" s="247" t="s">
        <v>439</v>
      </c>
      <c r="B79" s="247" t="s">
        <v>9</v>
      </c>
      <c r="C79" s="43">
        <v>5</v>
      </c>
      <c r="D79" s="43">
        <v>78237</v>
      </c>
      <c r="E79" s="248">
        <v>0.628</v>
      </c>
      <c r="F79" s="187"/>
      <c r="G79" s="43">
        <f t="shared" si="0"/>
        <v>40597.91879</v>
      </c>
      <c r="H79" s="22"/>
      <c r="I79" s="43">
        <f t="shared" si="1"/>
        <v>39472.94</v>
      </c>
      <c r="J79" s="43">
        <f t="shared" si="2"/>
        <v>36393.856</v>
      </c>
      <c r="K79" s="43">
        <f t="shared" si="3"/>
        <v>40597.91879</v>
      </c>
    </row>
    <row r="80" spans="1:11" ht="14.25" customHeight="1">
      <c r="A80" s="249" t="s">
        <v>440</v>
      </c>
      <c r="B80" s="249" t="s">
        <v>2741</v>
      </c>
      <c r="C80" s="43">
        <v>5</v>
      </c>
      <c r="D80" s="43">
        <v>119530</v>
      </c>
      <c r="E80" s="248">
        <v>0.923</v>
      </c>
      <c r="F80" s="187"/>
      <c r="G80" s="43">
        <f aca="true" t="shared" si="4" ref="G80:G143">(E80*$G$4)*$K$10</f>
        <v>59668.5972025</v>
      </c>
      <c r="H80" s="22"/>
      <c r="I80" s="43">
        <f aca="true" t="shared" si="5" ref="I80:I142">E80*$G$4</f>
        <v>58015.165</v>
      </c>
      <c r="J80" s="43">
        <f aca="true" t="shared" si="6" ref="J80:J142">E80*$G$3</f>
        <v>53489.696</v>
      </c>
      <c r="K80" s="43">
        <f aca="true" t="shared" si="7" ref="K80:K142">(E80*$G$4)*$K$10</f>
        <v>59668.5972025</v>
      </c>
    </row>
    <row r="81" spans="1:11" ht="14.25" customHeight="1">
      <c r="A81" s="247" t="s">
        <v>441</v>
      </c>
      <c r="B81" s="247" t="s">
        <v>2742</v>
      </c>
      <c r="C81" s="43">
        <v>5</v>
      </c>
      <c r="D81" s="43">
        <v>114886</v>
      </c>
      <c r="E81" s="248">
        <v>0.777</v>
      </c>
      <c r="F81" s="187"/>
      <c r="G81" s="43">
        <f t="shared" si="4"/>
        <v>50230.2275475</v>
      </c>
      <c r="H81" s="22"/>
      <c r="I81" s="43">
        <f t="shared" si="5"/>
        <v>48838.335</v>
      </c>
      <c r="J81" s="43">
        <f t="shared" si="6"/>
        <v>45028.704</v>
      </c>
      <c r="K81" s="43">
        <f t="shared" si="7"/>
        <v>50230.2275475</v>
      </c>
    </row>
    <row r="82" spans="1:11" ht="14.25" customHeight="1">
      <c r="A82" s="249" t="s">
        <v>442</v>
      </c>
      <c r="B82" s="249" t="s">
        <v>2826</v>
      </c>
      <c r="C82" s="43">
        <v>5</v>
      </c>
      <c r="D82" s="43">
        <v>128963</v>
      </c>
      <c r="E82" s="248">
        <v>0.753</v>
      </c>
      <c r="F82" s="187"/>
      <c r="G82" s="43">
        <f t="shared" si="4"/>
        <v>48678.7147275</v>
      </c>
      <c r="H82" s="22"/>
      <c r="I82" s="43">
        <f t="shared" si="5"/>
        <v>47329.815</v>
      </c>
      <c r="J82" s="43">
        <f t="shared" si="6"/>
        <v>43637.856</v>
      </c>
      <c r="K82" s="43">
        <f t="shared" si="7"/>
        <v>48678.7147275</v>
      </c>
    </row>
    <row r="83" spans="1:11" ht="14.25" customHeight="1">
      <c r="A83" s="247" t="s">
        <v>443</v>
      </c>
      <c r="B83" s="247" t="s">
        <v>2827</v>
      </c>
      <c r="C83" s="43">
        <v>5</v>
      </c>
      <c r="D83" s="43">
        <v>128963</v>
      </c>
      <c r="E83" s="248">
        <v>0.753</v>
      </c>
      <c r="F83" s="187"/>
      <c r="G83" s="43">
        <f t="shared" si="4"/>
        <v>48678.7147275</v>
      </c>
      <c r="H83" s="22"/>
      <c r="I83" s="43">
        <f t="shared" si="5"/>
        <v>47329.815</v>
      </c>
      <c r="J83" s="43">
        <f t="shared" si="6"/>
        <v>43637.856</v>
      </c>
      <c r="K83" s="43">
        <f t="shared" si="7"/>
        <v>48678.7147275</v>
      </c>
    </row>
    <row r="84" spans="1:11" ht="14.25" customHeight="1">
      <c r="A84" s="249" t="s">
        <v>444</v>
      </c>
      <c r="B84" s="249" t="s">
        <v>8</v>
      </c>
      <c r="C84" s="43">
        <v>35</v>
      </c>
      <c r="D84" s="43">
        <v>99999999</v>
      </c>
      <c r="E84" s="248">
        <v>1.424</v>
      </c>
      <c r="F84" s="187"/>
      <c r="G84" s="43">
        <f t="shared" si="4"/>
        <v>92056.42731999999</v>
      </c>
      <c r="H84" s="22"/>
      <c r="I84" s="43">
        <f t="shared" si="5"/>
        <v>89505.51999999999</v>
      </c>
      <c r="J84" s="43">
        <f t="shared" si="6"/>
        <v>82523.648</v>
      </c>
      <c r="K84" s="43">
        <f t="shared" si="7"/>
        <v>92056.42731999999</v>
      </c>
    </row>
    <row r="85" spans="1:11" ht="14.25" customHeight="1">
      <c r="A85" s="247" t="s">
        <v>445</v>
      </c>
      <c r="B85" s="247" t="s">
        <v>2743</v>
      </c>
      <c r="C85" s="43">
        <v>6</v>
      </c>
      <c r="D85" s="43">
        <v>65108</v>
      </c>
      <c r="E85" s="248">
        <v>0.431</v>
      </c>
      <c r="F85" s="187"/>
      <c r="G85" s="43">
        <f t="shared" si="4"/>
        <v>27862.5843925</v>
      </c>
      <c r="H85" s="22"/>
      <c r="I85" s="43">
        <f t="shared" si="5"/>
        <v>27090.505</v>
      </c>
      <c r="J85" s="43">
        <f t="shared" si="6"/>
        <v>24977.311999999998</v>
      </c>
      <c r="K85" s="43">
        <f t="shared" si="7"/>
        <v>27862.5843925</v>
      </c>
    </row>
    <row r="86" spans="1:11" ht="14.25" customHeight="1">
      <c r="A86" s="249" t="s">
        <v>446</v>
      </c>
      <c r="B86" s="249" t="s">
        <v>2744</v>
      </c>
      <c r="C86" s="43">
        <v>14</v>
      </c>
      <c r="D86" s="43">
        <v>160835</v>
      </c>
      <c r="E86" s="248">
        <v>0.872</v>
      </c>
      <c r="F86" s="187"/>
      <c r="G86" s="43">
        <f t="shared" si="4"/>
        <v>56371.63245999999</v>
      </c>
      <c r="H86" s="22"/>
      <c r="I86" s="43">
        <f t="shared" si="5"/>
        <v>54809.56</v>
      </c>
      <c r="J86" s="43">
        <f t="shared" si="6"/>
        <v>50534.144</v>
      </c>
      <c r="K86" s="43">
        <f t="shared" si="7"/>
        <v>56371.63245999999</v>
      </c>
    </row>
    <row r="87" spans="1:11" ht="14.25" customHeight="1">
      <c r="A87" s="247" t="s">
        <v>447</v>
      </c>
      <c r="B87" s="247" t="s">
        <v>10</v>
      </c>
      <c r="C87" s="43">
        <v>6</v>
      </c>
      <c r="D87" s="43">
        <v>74998</v>
      </c>
      <c r="E87" s="248">
        <v>0.525</v>
      </c>
      <c r="F87" s="187"/>
      <c r="G87" s="43">
        <f t="shared" si="4"/>
        <v>33939.3429375</v>
      </c>
      <c r="H87" s="22"/>
      <c r="I87" s="43">
        <f t="shared" si="5"/>
        <v>32998.875</v>
      </c>
      <c r="J87" s="43">
        <f t="shared" si="6"/>
        <v>30424.800000000003</v>
      </c>
      <c r="K87" s="43">
        <f t="shared" si="7"/>
        <v>33939.3429375</v>
      </c>
    </row>
    <row r="88" spans="1:11" ht="14.25" customHeight="1">
      <c r="A88" s="249" t="s">
        <v>448</v>
      </c>
      <c r="B88" s="249" t="s">
        <v>449</v>
      </c>
      <c r="C88" s="43">
        <v>9</v>
      </c>
      <c r="D88" s="43">
        <v>103628</v>
      </c>
      <c r="E88" s="248">
        <v>0.618</v>
      </c>
      <c r="F88" s="187"/>
      <c r="G88" s="43">
        <f t="shared" si="4"/>
        <v>39951.455115</v>
      </c>
      <c r="H88" s="22"/>
      <c r="I88" s="43">
        <f t="shared" si="5"/>
        <v>38844.39</v>
      </c>
      <c r="J88" s="43">
        <f t="shared" si="6"/>
        <v>35814.336</v>
      </c>
      <c r="K88" s="43">
        <f t="shared" si="7"/>
        <v>39951.455115</v>
      </c>
    </row>
    <row r="89" spans="1:11" ht="14.25" customHeight="1">
      <c r="A89" s="247" t="s">
        <v>450</v>
      </c>
      <c r="B89" s="247" t="s">
        <v>451</v>
      </c>
      <c r="C89" s="43">
        <v>6</v>
      </c>
      <c r="D89" s="43">
        <v>80444</v>
      </c>
      <c r="E89" s="248">
        <v>0.46</v>
      </c>
      <c r="F89" s="187"/>
      <c r="G89" s="43">
        <f t="shared" si="4"/>
        <v>29737.329050000004</v>
      </c>
      <c r="H89" s="22"/>
      <c r="I89" s="43">
        <f t="shared" si="5"/>
        <v>28913.300000000003</v>
      </c>
      <c r="J89" s="43">
        <f t="shared" si="6"/>
        <v>26657.920000000002</v>
      </c>
      <c r="K89" s="43">
        <f t="shared" si="7"/>
        <v>29737.329050000004</v>
      </c>
    </row>
    <row r="90" spans="1:11" ht="14.25" customHeight="1">
      <c r="A90" s="249" t="s">
        <v>452</v>
      </c>
      <c r="B90" s="249" t="s">
        <v>2745</v>
      </c>
      <c r="C90" s="43">
        <v>40</v>
      </c>
      <c r="D90" s="43">
        <v>1219157</v>
      </c>
      <c r="E90" s="248">
        <v>7.725</v>
      </c>
      <c r="F90" s="187"/>
      <c r="G90" s="43">
        <f t="shared" si="4"/>
        <v>499393.1889375</v>
      </c>
      <c r="H90" s="22"/>
      <c r="I90" s="43">
        <f t="shared" si="5"/>
        <v>485554.875</v>
      </c>
      <c r="J90" s="43">
        <f t="shared" si="6"/>
        <v>447679.19999999995</v>
      </c>
      <c r="K90" s="43">
        <f t="shared" si="7"/>
        <v>499393.1889375</v>
      </c>
    </row>
    <row r="91" spans="1:11" ht="14.25" customHeight="1">
      <c r="A91" s="247" t="s">
        <v>453</v>
      </c>
      <c r="B91" s="247" t="s">
        <v>2746</v>
      </c>
      <c r="C91" s="43">
        <v>35</v>
      </c>
      <c r="D91" s="43">
        <v>725405</v>
      </c>
      <c r="E91" s="248">
        <v>4.991</v>
      </c>
      <c r="F91" s="187"/>
      <c r="G91" s="43">
        <f t="shared" si="4"/>
        <v>322650.0201925</v>
      </c>
      <c r="H91" s="22"/>
      <c r="I91" s="43">
        <f t="shared" si="5"/>
        <v>313709.305</v>
      </c>
      <c r="J91" s="43">
        <f t="shared" si="6"/>
        <v>289238.432</v>
      </c>
      <c r="K91" s="43">
        <f t="shared" si="7"/>
        <v>322650.0201925</v>
      </c>
    </row>
    <row r="92" spans="1:11" ht="14.25" customHeight="1">
      <c r="A92" s="249" t="s">
        <v>454</v>
      </c>
      <c r="B92" s="249" t="s">
        <v>232</v>
      </c>
      <c r="C92" s="43">
        <v>5</v>
      </c>
      <c r="D92" s="43">
        <v>474603</v>
      </c>
      <c r="E92" s="248">
        <v>4.215</v>
      </c>
      <c r="F92" s="187"/>
      <c r="G92" s="43">
        <f t="shared" si="4"/>
        <v>272484.4390125</v>
      </c>
      <c r="H92" s="22"/>
      <c r="I92" s="43">
        <f t="shared" si="5"/>
        <v>264933.825</v>
      </c>
      <c r="J92" s="43">
        <f t="shared" si="6"/>
        <v>244267.68</v>
      </c>
      <c r="K92" s="43">
        <f t="shared" si="7"/>
        <v>272484.4390125</v>
      </c>
    </row>
    <row r="93" spans="1:11" ht="14.25" customHeight="1">
      <c r="A93" s="247" t="s">
        <v>455</v>
      </c>
      <c r="B93" s="247" t="s">
        <v>11</v>
      </c>
      <c r="C93" s="43">
        <v>11</v>
      </c>
      <c r="D93" s="43">
        <v>340758</v>
      </c>
      <c r="E93" s="248">
        <v>2.365</v>
      </c>
      <c r="F93" s="187"/>
      <c r="G93" s="43">
        <f t="shared" si="4"/>
        <v>152888.6591375</v>
      </c>
      <c r="H93" s="22"/>
      <c r="I93" s="43">
        <f t="shared" si="5"/>
        <v>148652.075</v>
      </c>
      <c r="J93" s="43">
        <f t="shared" si="6"/>
        <v>137056.48</v>
      </c>
      <c r="K93" s="43">
        <f t="shared" si="7"/>
        <v>152888.6591375</v>
      </c>
    </row>
    <row r="94" spans="1:11" ht="14.25" customHeight="1">
      <c r="A94" s="249" t="s">
        <v>456</v>
      </c>
      <c r="B94" s="249" t="s">
        <v>457</v>
      </c>
      <c r="C94" s="43">
        <v>4</v>
      </c>
      <c r="D94" s="43">
        <v>149140</v>
      </c>
      <c r="E94" s="248">
        <v>1.251</v>
      </c>
      <c r="F94" s="187"/>
      <c r="G94" s="43">
        <f t="shared" si="4"/>
        <v>80872.60574249999</v>
      </c>
      <c r="H94" s="22"/>
      <c r="I94" s="43">
        <f t="shared" si="5"/>
        <v>78631.605</v>
      </c>
      <c r="J94" s="43">
        <f t="shared" si="6"/>
        <v>72497.95199999999</v>
      </c>
      <c r="K94" s="43">
        <f t="shared" si="7"/>
        <v>80872.60574249999</v>
      </c>
    </row>
    <row r="95" spans="1:11" ht="14.25" customHeight="1">
      <c r="A95" s="247" t="s">
        <v>458</v>
      </c>
      <c r="B95" s="247" t="s">
        <v>12</v>
      </c>
      <c r="C95" s="43">
        <v>4</v>
      </c>
      <c r="D95" s="43">
        <v>106171</v>
      </c>
      <c r="E95" s="248">
        <v>0.913</v>
      </c>
      <c r="F95" s="187"/>
      <c r="G95" s="43">
        <f t="shared" si="4"/>
        <v>59022.1335275</v>
      </c>
      <c r="H95" s="22"/>
      <c r="I95" s="43">
        <f t="shared" si="5"/>
        <v>57386.615000000005</v>
      </c>
      <c r="J95" s="43">
        <f t="shared" si="6"/>
        <v>52910.176</v>
      </c>
      <c r="K95" s="43">
        <f t="shared" si="7"/>
        <v>59022.1335275</v>
      </c>
    </row>
    <row r="96" spans="1:11" ht="14.25" customHeight="1">
      <c r="A96" s="249" t="s">
        <v>459</v>
      </c>
      <c r="B96" s="249" t="s">
        <v>13</v>
      </c>
      <c r="C96" s="43">
        <v>5</v>
      </c>
      <c r="D96" s="43">
        <v>148815</v>
      </c>
      <c r="E96" s="248">
        <v>1.124</v>
      </c>
      <c r="F96" s="187"/>
      <c r="G96" s="43">
        <f t="shared" si="4"/>
        <v>72662.51707</v>
      </c>
      <c r="H96" s="22"/>
      <c r="I96" s="43">
        <f t="shared" si="5"/>
        <v>70649.02</v>
      </c>
      <c r="J96" s="43">
        <f t="shared" si="6"/>
        <v>65138.04800000001</v>
      </c>
      <c r="K96" s="43">
        <f t="shared" si="7"/>
        <v>72662.51707</v>
      </c>
    </row>
    <row r="97" spans="1:11" ht="14.25" customHeight="1">
      <c r="A97" s="247" t="s">
        <v>460</v>
      </c>
      <c r="B97" s="247" t="s">
        <v>14</v>
      </c>
      <c r="C97" s="43">
        <v>4</v>
      </c>
      <c r="D97" s="43">
        <v>143413</v>
      </c>
      <c r="E97" s="248">
        <v>1.039</v>
      </c>
      <c r="F97" s="187"/>
      <c r="G97" s="43">
        <f t="shared" si="4"/>
        <v>67167.57583249999</v>
      </c>
      <c r="H97" s="22"/>
      <c r="I97" s="43">
        <f t="shared" si="5"/>
        <v>65306.344999999994</v>
      </c>
      <c r="J97" s="43">
        <f t="shared" si="6"/>
        <v>60212.128</v>
      </c>
      <c r="K97" s="43">
        <f t="shared" si="7"/>
        <v>67167.57583249999</v>
      </c>
    </row>
    <row r="98" spans="1:11" ht="14.25" customHeight="1">
      <c r="A98" s="249" t="s">
        <v>461</v>
      </c>
      <c r="B98" s="249" t="s">
        <v>15</v>
      </c>
      <c r="C98" s="43">
        <v>5</v>
      </c>
      <c r="D98" s="43">
        <v>176480</v>
      </c>
      <c r="E98" s="248">
        <v>1.183</v>
      </c>
      <c r="F98" s="187"/>
      <c r="G98" s="43">
        <f t="shared" si="4"/>
        <v>76476.6527525</v>
      </c>
      <c r="H98" s="22"/>
      <c r="I98" s="43">
        <f t="shared" si="5"/>
        <v>74357.465</v>
      </c>
      <c r="J98" s="43">
        <f t="shared" si="6"/>
        <v>68557.216</v>
      </c>
      <c r="K98" s="43">
        <f t="shared" si="7"/>
        <v>76476.6527525</v>
      </c>
    </row>
    <row r="99" spans="1:11" ht="14.25" customHeight="1">
      <c r="A99" s="247" t="s">
        <v>462</v>
      </c>
      <c r="B99" s="247" t="s">
        <v>16</v>
      </c>
      <c r="C99" s="43">
        <v>5</v>
      </c>
      <c r="D99" s="43">
        <v>168246</v>
      </c>
      <c r="E99" s="248">
        <v>1.09</v>
      </c>
      <c r="F99" s="187"/>
      <c r="G99" s="43">
        <f t="shared" si="4"/>
        <v>70464.540575</v>
      </c>
      <c r="H99" s="22"/>
      <c r="I99" s="43">
        <f t="shared" si="5"/>
        <v>68511.95000000001</v>
      </c>
      <c r="J99" s="43">
        <f t="shared" si="6"/>
        <v>63167.68000000001</v>
      </c>
      <c r="K99" s="43">
        <f t="shared" si="7"/>
        <v>70464.540575</v>
      </c>
    </row>
    <row r="100" spans="1:11" ht="14.25" customHeight="1">
      <c r="A100" s="249" t="s">
        <v>463</v>
      </c>
      <c r="B100" s="249" t="s">
        <v>185</v>
      </c>
      <c r="C100" s="43">
        <v>4</v>
      </c>
      <c r="D100" s="43">
        <v>88650</v>
      </c>
      <c r="E100" s="248">
        <v>0.807</v>
      </c>
      <c r="F100" s="187"/>
      <c r="G100" s="43">
        <f t="shared" si="4"/>
        <v>52169.618572499996</v>
      </c>
      <c r="H100" s="22"/>
      <c r="I100" s="43">
        <f t="shared" si="5"/>
        <v>50723.985</v>
      </c>
      <c r="J100" s="43">
        <f t="shared" si="6"/>
        <v>46767.264</v>
      </c>
      <c r="K100" s="43">
        <f t="shared" si="7"/>
        <v>52169.618572499996</v>
      </c>
    </row>
    <row r="101" spans="1:11" ht="14.25" customHeight="1">
      <c r="A101" s="247" t="s">
        <v>464</v>
      </c>
      <c r="B101" s="247" t="s">
        <v>17</v>
      </c>
      <c r="C101" s="43">
        <v>4</v>
      </c>
      <c r="D101" s="43">
        <v>125536</v>
      </c>
      <c r="E101" s="248">
        <v>0.879</v>
      </c>
      <c r="F101" s="187"/>
      <c r="G101" s="43">
        <f t="shared" si="4"/>
        <v>56824.1570325</v>
      </c>
      <c r="H101" s="22"/>
      <c r="I101" s="43">
        <f t="shared" si="5"/>
        <v>55249.545</v>
      </c>
      <c r="J101" s="43">
        <f t="shared" si="6"/>
        <v>50939.808</v>
      </c>
      <c r="K101" s="43">
        <f t="shared" si="7"/>
        <v>56824.1570325</v>
      </c>
    </row>
    <row r="102" spans="1:11" ht="14.25" customHeight="1">
      <c r="A102" s="249" t="s">
        <v>2473</v>
      </c>
      <c r="B102" s="249" t="s">
        <v>2674</v>
      </c>
      <c r="C102" s="43">
        <v>4</v>
      </c>
      <c r="D102" s="43">
        <v>74720</v>
      </c>
      <c r="E102" s="248">
        <v>0.6</v>
      </c>
      <c r="F102" s="187"/>
      <c r="G102" s="43">
        <f t="shared" si="4"/>
        <v>38787.8205</v>
      </c>
      <c r="H102" s="22"/>
      <c r="I102" s="43">
        <f t="shared" si="5"/>
        <v>37713</v>
      </c>
      <c r="J102" s="43">
        <f t="shared" si="6"/>
        <v>34771.2</v>
      </c>
      <c r="K102" s="43">
        <f t="shared" si="7"/>
        <v>38787.8205</v>
      </c>
    </row>
    <row r="103" spans="1:11" ht="14.25" customHeight="1">
      <c r="A103" s="247" t="s">
        <v>465</v>
      </c>
      <c r="B103" s="247" t="s">
        <v>2747</v>
      </c>
      <c r="C103" s="43">
        <v>5</v>
      </c>
      <c r="D103" s="43">
        <v>172250</v>
      </c>
      <c r="E103" s="248">
        <v>1.044</v>
      </c>
      <c r="F103" s="187"/>
      <c r="G103" s="43">
        <f t="shared" si="4"/>
        <v>67490.80767</v>
      </c>
      <c r="H103" s="22"/>
      <c r="I103" s="43">
        <f t="shared" si="5"/>
        <v>65620.62</v>
      </c>
      <c r="J103" s="43">
        <f t="shared" si="6"/>
        <v>60501.888</v>
      </c>
      <c r="K103" s="43">
        <f t="shared" si="7"/>
        <v>67490.80767</v>
      </c>
    </row>
    <row r="104" spans="1:11" ht="14.25" customHeight="1">
      <c r="A104" s="249" t="s">
        <v>466</v>
      </c>
      <c r="B104" s="249" t="s">
        <v>467</v>
      </c>
      <c r="C104" s="43">
        <v>39</v>
      </c>
      <c r="D104" s="43">
        <v>389079</v>
      </c>
      <c r="E104" s="248">
        <v>1.869</v>
      </c>
      <c r="F104" s="187"/>
      <c r="G104" s="43">
        <f t="shared" si="4"/>
        <v>120824.0608575</v>
      </c>
      <c r="H104" s="22"/>
      <c r="I104" s="43">
        <f t="shared" si="5"/>
        <v>117475.995</v>
      </c>
      <c r="J104" s="43">
        <f t="shared" si="6"/>
        <v>108312.288</v>
      </c>
      <c r="K104" s="43">
        <f t="shared" si="7"/>
        <v>120824.0608575</v>
      </c>
    </row>
    <row r="105" spans="1:11" ht="14.25" customHeight="1">
      <c r="A105" s="247" t="s">
        <v>468</v>
      </c>
      <c r="B105" s="247" t="s">
        <v>469</v>
      </c>
      <c r="C105" s="43">
        <v>27</v>
      </c>
      <c r="D105" s="43">
        <v>213653</v>
      </c>
      <c r="E105" s="248">
        <v>1.115</v>
      </c>
      <c r="F105" s="187"/>
      <c r="G105" s="43">
        <f t="shared" si="4"/>
        <v>72080.6997625</v>
      </c>
      <c r="H105" s="22"/>
      <c r="I105" s="43">
        <f t="shared" si="5"/>
        <v>70083.325</v>
      </c>
      <c r="J105" s="43">
        <f t="shared" si="6"/>
        <v>64616.479999999996</v>
      </c>
      <c r="K105" s="43">
        <f t="shared" si="7"/>
        <v>72080.6997625</v>
      </c>
    </row>
    <row r="106" spans="1:11" ht="14.25" customHeight="1">
      <c r="A106" s="249" t="s">
        <v>470</v>
      </c>
      <c r="B106" s="249" t="s">
        <v>471</v>
      </c>
      <c r="C106" s="43">
        <v>17</v>
      </c>
      <c r="D106" s="43">
        <v>147681</v>
      </c>
      <c r="E106" s="248">
        <v>0.749</v>
      </c>
      <c r="F106" s="187"/>
      <c r="G106" s="43">
        <f t="shared" si="4"/>
        <v>48420.1292575</v>
      </c>
      <c r="H106" s="22"/>
      <c r="I106" s="43">
        <f t="shared" si="5"/>
        <v>47078.395</v>
      </c>
      <c r="J106" s="43">
        <f t="shared" si="6"/>
        <v>43406.048</v>
      </c>
      <c r="K106" s="43">
        <f t="shared" si="7"/>
        <v>48420.1292575</v>
      </c>
    </row>
    <row r="107" spans="1:11" ht="14.25" customHeight="1">
      <c r="A107" s="247" t="s">
        <v>472</v>
      </c>
      <c r="B107" s="247" t="s">
        <v>473</v>
      </c>
      <c r="C107" s="43">
        <v>6</v>
      </c>
      <c r="D107" s="43">
        <v>73413</v>
      </c>
      <c r="E107" s="248">
        <v>0.488</v>
      </c>
      <c r="F107" s="187"/>
      <c r="G107" s="43">
        <f t="shared" si="4"/>
        <v>31547.42734</v>
      </c>
      <c r="H107" s="22"/>
      <c r="I107" s="43">
        <f t="shared" si="5"/>
        <v>30673.239999999998</v>
      </c>
      <c r="J107" s="43">
        <f t="shared" si="6"/>
        <v>28280.576</v>
      </c>
      <c r="K107" s="43">
        <f t="shared" si="7"/>
        <v>31547.42734</v>
      </c>
    </row>
    <row r="108" spans="1:11" ht="14.25" customHeight="1">
      <c r="A108" s="249" t="s">
        <v>474</v>
      </c>
      <c r="B108" s="249" t="s">
        <v>475</v>
      </c>
      <c r="C108" s="43">
        <v>5</v>
      </c>
      <c r="D108" s="43">
        <v>62734</v>
      </c>
      <c r="E108" s="248">
        <v>0.442</v>
      </c>
      <c r="F108" s="187"/>
      <c r="G108" s="43">
        <f t="shared" si="4"/>
        <v>28573.694434999998</v>
      </c>
      <c r="H108" s="22"/>
      <c r="I108" s="43">
        <f t="shared" si="5"/>
        <v>27781.91</v>
      </c>
      <c r="J108" s="43">
        <f t="shared" si="6"/>
        <v>25614.784</v>
      </c>
      <c r="K108" s="43">
        <f t="shared" si="7"/>
        <v>28573.694434999998</v>
      </c>
    </row>
    <row r="109" spans="1:11" ht="14.25" customHeight="1">
      <c r="A109" s="247" t="s">
        <v>476</v>
      </c>
      <c r="B109" s="247" t="s">
        <v>221</v>
      </c>
      <c r="C109" s="43">
        <v>6</v>
      </c>
      <c r="D109" s="43">
        <v>70875</v>
      </c>
      <c r="E109" s="248">
        <v>0.454</v>
      </c>
      <c r="F109" s="187"/>
      <c r="G109" s="43">
        <f t="shared" si="4"/>
        <v>29349.450845</v>
      </c>
      <c r="H109" s="22"/>
      <c r="I109" s="43">
        <f t="shared" si="5"/>
        <v>28536.170000000002</v>
      </c>
      <c r="J109" s="43">
        <f t="shared" si="6"/>
        <v>26310.208000000002</v>
      </c>
      <c r="K109" s="43">
        <f t="shared" si="7"/>
        <v>29349.450845</v>
      </c>
    </row>
    <row r="110" spans="1:11" ht="14.25" customHeight="1">
      <c r="A110" s="249" t="s">
        <v>477</v>
      </c>
      <c r="B110" s="249" t="s">
        <v>222</v>
      </c>
      <c r="C110" s="43">
        <v>7</v>
      </c>
      <c r="D110" s="43">
        <v>294027</v>
      </c>
      <c r="E110" s="248">
        <v>1.467</v>
      </c>
      <c r="F110" s="187"/>
      <c r="G110" s="43">
        <f t="shared" si="4"/>
        <v>94836.2211225</v>
      </c>
      <c r="H110" s="22"/>
      <c r="I110" s="43">
        <f t="shared" si="5"/>
        <v>92208.285</v>
      </c>
      <c r="J110" s="43">
        <f t="shared" si="6"/>
        <v>85015.584</v>
      </c>
      <c r="K110" s="43">
        <f t="shared" si="7"/>
        <v>94836.2211225</v>
      </c>
    </row>
    <row r="111" spans="1:11" ht="14.25" customHeight="1">
      <c r="A111" s="247" t="s">
        <v>478</v>
      </c>
      <c r="B111" s="247" t="s">
        <v>479</v>
      </c>
      <c r="C111" s="43">
        <v>10</v>
      </c>
      <c r="D111" s="43">
        <v>110032</v>
      </c>
      <c r="E111" s="248">
        <v>0.691</v>
      </c>
      <c r="F111" s="187"/>
      <c r="G111" s="43">
        <f t="shared" si="4"/>
        <v>44670.6399425</v>
      </c>
      <c r="H111" s="22"/>
      <c r="I111" s="43">
        <f t="shared" si="5"/>
        <v>43432.805</v>
      </c>
      <c r="J111" s="43">
        <f t="shared" si="6"/>
        <v>40044.831999999995</v>
      </c>
      <c r="K111" s="43">
        <f t="shared" si="7"/>
        <v>44670.6399425</v>
      </c>
    </row>
    <row r="112" spans="1:11" ht="14.25" customHeight="1">
      <c r="A112" s="249" t="s">
        <v>480</v>
      </c>
      <c r="B112" s="249" t="s">
        <v>481</v>
      </c>
      <c r="C112" s="43">
        <v>6</v>
      </c>
      <c r="D112" s="43">
        <v>73789</v>
      </c>
      <c r="E112" s="248">
        <v>0.473</v>
      </c>
      <c r="F112" s="187"/>
      <c r="G112" s="43">
        <f t="shared" si="4"/>
        <v>30577.731827499996</v>
      </c>
      <c r="H112" s="22"/>
      <c r="I112" s="43">
        <f t="shared" si="5"/>
        <v>29730.414999999997</v>
      </c>
      <c r="J112" s="43">
        <f t="shared" si="6"/>
        <v>27411.296</v>
      </c>
      <c r="K112" s="43">
        <f t="shared" si="7"/>
        <v>30577.731827499996</v>
      </c>
    </row>
    <row r="113" spans="1:11" ht="14.25" customHeight="1">
      <c r="A113" s="247" t="s">
        <v>482</v>
      </c>
      <c r="B113" s="247" t="s">
        <v>223</v>
      </c>
      <c r="C113" s="43">
        <v>5</v>
      </c>
      <c r="D113" s="43">
        <v>61788</v>
      </c>
      <c r="E113" s="248">
        <v>0.375</v>
      </c>
      <c r="F113" s="187"/>
      <c r="G113" s="43">
        <f t="shared" si="4"/>
        <v>24242.3878125</v>
      </c>
      <c r="H113" s="22"/>
      <c r="I113" s="43">
        <f t="shared" si="5"/>
        <v>23570.625</v>
      </c>
      <c r="J113" s="43">
        <f t="shared" si="6"/>
        <v>21732</v>
      </c>
      <c r="K113" s="43">
        <f t="shared" si="7"/>
        <v>24242.3878125</v>
      </c>
    </row>
    <row r="114" spans="1:11" ht="14.25" customHeight="1">
      <c r="A114" s="249" t="s">
        <v>483</v>
      </c>
      <c r="B114" s="249" t="s">
        <v>2748</v>
      </c>
      <c r="C114" s="43">
        <v>4</v>
      </c>
      <c r="D114" s="43">
        <v>52285</v>
      </c>
      <c r="E114" s="248">
        <v>0.232</v>
      </c>
      <c r="F114" s="187"/>
      <c r="G114" s="43">
        <f t="shared" si="4"/>
        <v>14997.957260000001</v>
      </c>
      <c r="H114" s="22"/>
      <c r="I114" s="43">
        <f t="shared" si="5"/>
        <v>14582.36</v>
      </c>
      <c r="J114" s="43">
        <f t="shared" si="6"/>
        <v>13444.864000000001</v>
      </c>
      <c r="K114" s="43">
        <f t="shared" si="7"/>
        <v>14997.957260000001</v>
      </c>
    </row>
    <row r="115" spans="1:11" ht="14.25" customHeight="1">
      <c r="A115" s="247" t="s">
        <v>484</v>
      </c>
      <c r="B115" s="247" t="s">
        <v>2749</v>
      </c>
      <c r="C115" s="43">
        <v>4</v>
      </c>
      <c r="D115" s="43">
        <v>20139</v>
      </c>
      <c r="E115" s="248">
        <v>0.132</v>
      </c>
      <c r="F115" s="187"/>
      <c r="G115" s="43">
        <f t="shared" si="4"/>
        <v>8533.32051</v>
      </c>
      <c r="H115" s="22"/>
      <c r="I115" s="43">
        <f t="shared" si="5"/>
        <v>8296.86</v>
      </c>
      <c r="J115" s="43">
        <f t="shared" si="6"/>
        <v>7649.664000000001</v>
      </c>
      <c r="K115" s="43">
        <f t="shared" si="7"/>
        <v>8533.32051</v>
      </c>
    </row>
    <row r="116" spans="1:11" ht="14.25" customHeight="1">
      <c r="A116" s="249" t="s">
        <v>485</v>
      </c>
      <c r="B116" s="249" t="s">
        <v>3368</v>
      </c>
      <c r="C116" s="43">
        <v>9</v>
      </c>
      <c r="D116" s="43">
        <v>94473</v>
      </c>
      <c r="E116" s="248">
        <v>0.594</v>
      </c>
      <c r="F116" s="187"/>
      <c r="G116" s="43">
        <f t="shared" si="4"/>
        <v>38399.94229499999</v>
      </c>
      <c r="H116" s="22"/>
      <c r="I116" s="43">
        <f t="shared" si="5"/>
        <v>37335.869999999995</v>
      </c>
      <c r="J116" s="43">
        <f t="shared" si="6"/>
        <v>34423.488</v>
      </c>
      <c r="K116" s="43">
        <f t="shared" si="7"/>
        <v>38399.94229499999</v>
      </c>
    </row>
    <row r="117" spans="1:11" ht="14.25" customHeight="1">
      <c r="A117" s="247" t="s">
        <v>486</v>
      </c>
      <c r="B117" s="247" t="s">
        <v>3369</v>
      </c>
      <c r="C117" s="43">
        <v>4</v>
      </c>
      <c r="D117" s="43">
        <v>62949</v>
      </c>
      <c r="E117" s="248">
        <v>0.429</v>
      </c>
      <c r="F117" s="187"/>
      <c r="G117" s="43">
        <f t="shared" si="4"/>
        <v>27733.291657499998</v>
      </c>
      <c r="H117" s="22"/>
      <c r="I117" s="43">
        <f t="shared" si="5"/>
        <v>26964.795</v>
      </c>
      <c r="J117" s="43">
        <f t="shared" si="6"/>
        <v>24861.408</v>
      </c>
      <c r="K117" s="43">
        <f t="shared" si="7"/>
        <v>27733.291657499998</v>
      </c>
    </row>
    <row r="118" spans="1:11" ht="14.25" customHeight="1">
      <c r="A118" s="249" t="s">
        <v>487</v>
      </c>
      <c r="B118" s="249" t="s">
        <v>488</v>
      </c>
      <c r="C118" s="43">
        <v>15</v>
      </c>
      <c r="D118" s="43">
        <v>149270</v>
      </c>
      <c r="E118" s="248">
        <v>0.799</v>
      </c>
      <c r="F118" s="187"/>
      <c r="G118" s="43">
        <f t="shared" si="4"/>
        <v>51652.4476325</v>
      </c>
      <c r="H118" s="22"/>
      <c r="I118" s="43">
        <f t="shared" si="5"/>
        <v>50221.145000000004</v>
      </c>
      <c r="J118" s="43">
        <f t="shared" si="6"/>
        <v>46303.648</v>
      </c>
      <c r="K118" s="43">
        <f t="shared" si="7"/>
        <v>51652.4476325</v>
      </c>
    </row>
    <row r="119" spans="1:11" ht="14.25" customHeight="1">
      <c r="A119" s="247" t="s">
        <v>489</v>
      </c>
      <c r="B119" s="247" t="s">
        <v>490</v>
      </c>
      <c r="C119" s="43">
        <v>5</v>
      </c>
      <c r="D119" s="43">
        <v>83572</v>
      </c>
      <c r="E119" s="248">
        <v>0.505</v>
      </c>
      <c r="F119" s="187"/>
      <c r="G119" s="43">
        <f t="shared" si="4"/>
        <v>32646.4155875</v>
      </c>
      <c r="H119" s="22"/>
      <c r="I119" s="43">
        <f t="shared" si="5"/>
        <v>31741.775</v>
      </c>
      <c r="J119" s="43">
        <f t="shared" si="6"/>
        <v>29265.760000000002</v>
      </c>
      <c r="K119" s="43">
        <f t="shared" si="7"/>
        <v>32646.4155875</v>
      </c>
    </row>
    <row r="120" spans="1:11" ht="14.25" customHeight="1">
      <c r="A120" s="249" t="s">
        <v>491</v>
      </c>
      <c r="B120" s="249" t="s">
        <v>18</v>
      </c>
      <c r="C120" s="43">
        <v>5</v>
      </c>
      <c r="D120" s="43">
        <v>98557</v>
      </c>
      <c r="E120" s="248">
        <v>0.548</v>
      </c>
      <c r="F120" s="187"/>
      <c r="G120" s="43">
        <f t="shared" si="4"/>
        <v>35426.209389999996</v>
      </c>
      <c r="H120" s="22"/>
      <c r="I120" s="43">
        <f t="shared" si="5"/>
        <v>34444.54</v>
      </c>
      <c r="J120" s="43">
        <f t="shared" si="6"/>
        <v>31757.696000000004</v>
      </c>
      <c r="K120" s="43">
        <f t="shared" si="7"/>
        <v>35426.209389999996</v>
      </c>
    </row>
    <row r="121" spans="1:11" ht="14.25" customHeight="1">
      <c r="A121" s="247" t="s">
        <v>492</v>
      </c>
      <c r="B121" s="247" t="s">
        <v>493</v>
      </c>
      <c r="C121" s="43">
        <v>6</v>
      </c>
      <c r="D121" s="43">
        <v>207047</v>
      </c>
      <c r="E121" s="248">
        <v>1.146</v>
      </c>
      <c r="F121" s="187"/>
      <c r="G121" s="43">
        <f t="shared" si="4"/>
        <v>74084.73715499998</v>
      </c>
      <c r="H121" s="22"/>
      <c r="I121" s="43">
        <f t="shared" si="5"/>
        <v>72031.82999999999</v>
      </c>
      <c r="J121" s="43">
        <f t="shared" si="6"/>
        <v>66412.992</v>
      </c>
      <c r="K121" s="43">
        <f t="shared" si="7"/>
        <v>74084.73715499998</v>
      </c>
    </row>
    <row r="122" spans="1:11" ht="14.25" customHeight="1">
      <c r="A122" s="249" t="s">
        <v>494</v>
      </c>
      <c r="B122" s="249" t="s">
        <v>495</v>
      </c>
      <c r="C122" s="43">
        <v>26</v>
      </c>
      <c r="D122" s="43">
        <v>372694</v>
      </c>
      <c r="E122" s="248">
        <v>1.252</v>
      </c>
      <c r="F122" s="187"/>
      <c r="G122" s="43">
        <f t="shared" si="4"/>
        <v>80937.25211</v>
      </c>
      <c r="H122" s="22"/>
      <c r="I122" s="43">
        <f t="shared" si="5"/>
        <v>78694.46</v>
      </c>
      <c r="J122" s="43">
        <f t="shared" si="6"/>
        <v>72555.904</v>
      </c>
      <c r="K122" s="43">
        <f t="shared" si="7"/>
        <v>80937.25211</v>
      </c>
    </row>
    <row r="123" spans="1:11" ht="14.25" customHeight="1">
      <c r="A123" s="247" t="s">
        <v>496</v>
      </c>
      <c r="B123" s="247" t="s">
        <v>497</v>
      </c>
      <c r="C123" s="43">
        <v>16</v>
      </c>
      <c r="D123" s="43">
        <v>166163</v>
      </c>
      <c r="E123" s="248">
        <v>0.912</v>
      </c>
      <c r="F123" s="187"/>
      <c r="G123" s="43">
        <f t="shared" si="4"/>
        <v>58957.48716</v>
      </c>
      <c r="H123" s="22"/>
      <c r="I123" s="43">
        <f t="shared" si="5"/>
        <v>57323.76</v>
      </c>
      <c r="J123" s="43">
        <f t="shared" si="6"/>
        <v>52852.224</v>
      </c>
      <c r="K123" s="43">
        <f t="shared" si="7"/>
        <v>58957.48716</v>
      </c>
    </row>
    <row r="124" spans="1:11" ht="14.25" customHeight="1">
      <c r="A124" s="249" t="s">
        <v>498</v>
      </c>
      <c r="B124" s="249" t="s">
        <v>499</v>
      </c>
      <c r="C124" s="43">
        <v>6</v>
      </c>
      <c r="D124" s="43">
        <v>107646</v>
      </c>
      <c r="E124" s="248">
        <v>0.613</v>
      </c>
      <c r="F124" s="187"/>
      <c r="G124" s="43">
        <f t="shared" si="4"/>
        <v>39628.223277499994</v>
      </c>
      <c r="H124" s="22"/>
      <c r="I124" s="43">
        <f t="shared" si="5"/>
        <v>38530.115</v>
      </c>
      <c r="J124" s="43">
        <f t="shared" si="6"/>
        <v>35524.576</v>
      </c>
      <c r="K124" s="43">
        <f t="shared" si="7"/>
        <v>39628.223277499994</v>
      </c>
    </row>
    <row r="125" spans="1:11" ht="14.25" customHeight="1">
      <c r="A125" s="247" t="s">
        <v>500</v>
      </c>
      <c r="B125" s="247" t="s">
        <v>70</v>
      </c>
      <c r="C125" s="43">
        <v>6</v>
      </c>
      <c r="D125" s="43">
        <v>136819</v>
      </c>
      <c r="E125" s="248">
        <v>0.789</v>
      </c>
      <c r="F125" s="187"/>
      <c r="G125" s="43">
        <f t="shared" si="4"/>
        <v>51005.9839575</v>
      </c>
      <c r="H125" s="22"/>
      <c r="I125" s="43">
        <f t="shared" si="5"/>
        <v>49592.595</v>
      </c>
      <c r="J125" s="43">
        <f t="shared" si="6"/>
        <v>45724.128000000004</v>
      </c>
      <c r="K125" s="43">
        <f t="shared" si="7"/>
        <v>51005.9839575</v>
      </c>
    </row>
    <row r="126" spans="1:11" ht="14.25" customHeight="1">
      <c r="A126" s="249" t="s">
        <v>501</v>
      </c>
      <c r="B126" s="249" t="s">
        <v>195</v>
      </c>
      <c r="C126" s="43">
        <v>49</v>
      </c>
      <c r="D126" s="43">
        <v>1757307</v>
      </c>
      <c r="E126" s="248">
        <v>19.434</v>
      </c>
      <c r="F126" s="187"/>
      <c r="G126" s="43">
        <f t="shared" si="4"/>
        <v>1256337.505995</v>
      </c>
      <c r="H126" s="22"/>
      <c r="I126" s="43">
        <f t="shared" si="5"/>
        <v>1221524.07</v>
      </c>
      <c r="J126" s="43">
        <f t="shared" si="6"/>
        <v>1126239.168</v>
      </c>
      <c r="K126" s="43">
        <f t="shared" si="7"/>
        <v>1256337.505995</v>
      </c>
    </row>
    <row r="127" spans="1:11" ht="14.25" customHeight="1">
      <c r="A127" s="247" t="s">
        <v>502</v>
      </c>
      <c r="B127" s="247" t="s">
        <v>503</v>
      </c>
      <c r="C127" s="43">
        <v>27</v>
      </c>
      <c r="D127" s="43">
        <v>499115</v>
      </c>
      <c r="E127" s="248">
        <v>3.164</v>
      </c>
      <c r="F127" s="187"/>
      <c r="G127" s="43">
        <f t="shared" si="4"/>
        <v>204541.10676999998</v>
      </c>
      <c r="H127" s="22"/>
      <c r="I127" s="43">
        <f t="shared" si="5"/>
        <v>198873.22</v>
      </c>
      <c r="J127" s="43">
        <f t="shared" si="6"/>
        <v>183360.128</v>
      </c>
      <c r="K127" s="43">
        <f t="shared" si="7"/>
        <v>204541.10676999998</v>
      </c>
    </row>
    <row r="128" spans="1:11" ht="14.25" customHeight="1">
      <c r="A128" s="249" t="s">
        <v>504</v>
      </c>
      <c r="B128" s="249" t="s">
        <v>505</v>
      </c>
      <c r="C128" s="43">
        <v>14</v>
      </c>
      <c r="D128" s="43">
        <v>353206</v>
      </c>
      <c r="E128" s="248">
        <v>2.551</v>
      </c>
      <c r="F128" s="187"/>
      <c r="G128" s="43">
        <f t="shared" si="4"/>
        <v>164912.8834925</v>
      </c>
      <c r="H128" s="22"/>
      <c r="I128" s="43">
        <f t="shared" si="5"/>
        <v>160343.105</v>
      </c>
      <c r="J128" s="43">
        <f t="shared" si="6"/>
        <v>147835.552</v>
      </c>
      <c r="K128" s="43">
        <f t="shared" si="7"/>
        <v>164912.8834925</v>
      </c>
    </row>
    <row r="129" spans="1:11" ht="14.25" customHeight="1">
      <c r="A129" s="247" t="s">
        <v>506</v>
      </c>
      <c r="B129" s="247" t="s">
        <v>2750</v>
      </c>
      <c r="C129" s="43">
        <v>37</v>
      </c>
      <c r="D129" s="43">
        <v>511765</v>
      </c>
      <c r="E129" s="248">
        <v>2.905</v>
      </c>
      <c r="F129" s="187"/>
      <c r="G129" s="43">
        <f t="shared" si="4"/>
        <v>187797.69758749998</v>
      </c>
      <c r="H129" s="22"/>
      <c r="I129" s="43">
        <f t="shared" si="5"/>
        <v>182593.775</v>
      </c>
      <c r="J129" s="43">
        <f t="shared" si="6"/>
        <v>168350.56</v>
      </c>
      <c r="K129" s="43">
        <f t="shared" si="7"/>
        <v>187797.69758749998</v>
      </c>
    </row>
    <row r="130" spans="1:11" ht="14.25" customHeight="1">
      <c r="A130" s="249" t="s">
        <v>507</v>
      </c>
      <c r="B130" s="249" t="s">
        <v>2751</v>
      </c>
      <c r="C130" s="43">
        <v>16</v>
      </c>
      <c r="D130" s="43">
        <v>288522</v>
      </c>
      <c r="E130" s="248">
        <v>1.811</v>
      </c>
      <c r="F130" s="187"/>
      <c r="G130" s="43">
        <f t="shared" si="4"/>
        <v>117074.5715425</v>
      </c>
      <c r="H130" s="22"/>
      <c r="I130" s="43">
        <f t="shared" si="5"/>
        <v>113830.405</v>
      </c>
      <c r="J130" s="43">
        <f t="shared" si="6"/>
        <v>104951.072</v>
      </c>
      <c r="K130" s="43">
        <f t="shared" si="7"/>
        <v>117074.5715425</v>
      </c>
    </row>
    <row r="131" spans="1:11" ht="14.25" customHeight="1">
      <c r="A131" s="247" t="s">
        <v>508</v>
      </c>
      <c r="B131" s="247" t="s">
        <v>2752</v>
      </c>
      <c r="C131" s="43">
        <v>7</v>
      </c>
      <c r="D131" s="43">
        <v>228270</v>
      </c>
      <c r="E131" s="248">
        <v>1.6</v>
      </c>
      <c r="F131" s="187"/>
      <c r="G131" s="43">
        <f t="shared" si="4"/>
        <v>103434.188</v>
      </c>
      <c r="H131" s="22"/>
      <c r="I131" s="43">
        <f t="shared" si="5"/>
        <v>100568</v>
      </c>
      <c r="J131" s="43">
        <f t="shared" si="6"/>
        <v>92723.20000000001</v>
      </c>
      <c r="K131" s="43">
        <f t="shared" si="7"/>
        <v>103434.188</v>
      </c>
    </row>
    <row r="132" spans="1:11" ht="14.25" customHeight="1">
      <c r="A132" s="249" t="s">
        <v>509</v>
      </c>
      <c r="B132" s="249" t="s">
        <v>510</v>
      </c>
      <c r="C132" s="43">
        <v>40</v>
      </c>
      <c r="D132" s="43">
        <v>1112003</v>
      </c>
      <c r="E132" s="248">
        <v>5.896</v>
      </c>
      <c r="F132" s="187"/>
      <c r="G132" s="43">
        <f t="shared" si="4"/>
        <v>381154.98278</v>
      </c>
      <c r="H132" s="22"/>
      <c r="I132" s="43">
        <f t="shared" si="5"/>
        <v>370593.08</v>
      </c>
      <c r="J132" s="43">
        <f t="shared" si="6"/>
        <v>341684.99199999997</v>
      </c>
      <c r="K132" s="43">
        <f t="shared" si="7"/>
        <v>381154.98278</v>
      </c>
    </row>
    <row r="133" spans="1:11" ht="14.25" customHeight="1">
      <c r="A133" s="247" t="s">
        <v>511</v>
      </c>
      <c r="B133" s="247" t="s">
        <v>1382</v>
      </c>
      <c r="C133" s="43">
        <v>22</v>
      </c>
      <c r="D133" s="43">
        <v>317223</v>
      </c>
      <c r="E133" s="248">
        <v>1.751</v>
      </c>
      <c r="F133" s="187"/>
      <c r="G133" s="43">
        <f t="shared" si="4"/>
        <v>113195.78949249999</v>
      </c>
      <c r="H133" s="22"/>
      <c r="I133" s="43">
        <f t="shared" si="5"/>
        <v>110059.105</v>
      </c>
      <c r="J133" s="43">
        <f t="shared" si="6"/>
        <v>101473.95199999999</v>
      </c>
      <c r="K133" s="43">
        <f t="shared" si="7"/>
        <v>113195.78949249999</v>
      </c>
    </row>
    <row r="134" spans="1:11" ht="14.25" customHeight="1">
      <c r="A134" s="249" t="s">
        <v>512</v>
      </c>
      <c r="B134" s="249" t="s">
        <v>513</v>
      </c>
      <c r="C134" s="43">
        <v>16</v>
      </c>
      <c r="D134" s="43">
        <v>171944</v>
      </c>
      <c r="E134" s="248">
        <v>0.981</v>
      </c>
      <c r="F134" s="187"/>
      <c r="G134" s="43">
        <f t="shared" si="4"/>
        <v>63418.08651749999</v>
      </c>
      <c r="H134" s="22"/>
      <c r="I134" s="43">
        <f t="shared" si="5"/>
        <v>61660.755</v>
      </c>
      <c r="J134" s="43">
        <f t="shared" si="6"/>
        <v>56850.912</v>
      </c>
      <c r="K134" s="43">
        <f t="shared" si="7"/>
        <v>63418.08651749999</v>
      </c>
    </row>
    <row r="135" spans="1:11" ht="14.25" customHeight="1">
      <c r="A135" s="247" t="s">
        <v>514</v>
      </c>
      <c r="B135" s="247" t="s">
        <v>515</v>
      </c>
      <c r="C135" s="43">
        <v>16</v>
      </c>
      <c r="D135" s="43">
        <v>144203</v>
      </c>
      <c r="E135" s="248">
        <v>0.878</v>
      </c>
      <c r="F135" s="187"/>
      <c r="G135" s="43">
        <f t="shared" si="4"/>
        <v>56759.510665</v>
      </c>
      <c r="H135" s="22"/>
      <c r="I135" s="43">
        <f t="shared" si="5"/>
        <v>55186.69</v>
      </c>
      <c r="J135" s="43">
        <f t="shared" si="6"/>
        <v>50881.856</v>
      </c>
      <c r="K135" s="43">
        <f t="shared" si="7"/>
        <v>56759.510665</v>
      </c>
    </row>
    <row r="136" spans="1:11" ht="14.25" customHeight="1">
      <c r="A136" s="249" t="s">
        <v>516</v>
      </c>
      <c r="B136" s="249" t="s">
        <v>517</v>
      </c>
      <c r="C136" s="43">
        <v>9</v>
      </c>
      <c r="D136" s="43">
        <v>89955</v>
      </c>
      <c r="E136" s="248">
        <v>0.621</v>
      </c>
      <c r="F136" s="187"/>
      <c r="G136" s="43">
        <f t="shared" si="4"/>
        <v>40145.3942175</v>
      </c>
      <c r="H136" s="22"/>
      <c r="I136" s="43">
        <f t="shared" si="5"/>
        <v>39032.955</v>
      </c>
      <c r="J136" s="43">
        <f t="shared" si="6"/>
        <v>35988.192</v>
      </c>
      <c r="K136" s="43">
        <f t="shared" si="7"/>
        <v>40145.3942175</v>
      </c>
    </row>
    <row r="137" spans="1:11" ht="14.25" customHeight="1">
      <c r="A137" s="247" t="s">
        <v>518</v>
      </c>
      <c r="B137" s="247" t="s">
        <v>3374</v>
      </c>
      <c r="C137" s="43">
        <v>31</v>
      </c>
      <c r="D137" s="43">
        <v>290609</v>
      </c>
      <c r="E137" s="248">
        <v>1.738</v>
      </c>
      <c r="F137" s="187"/>
      <c r="G137" s="43">
        <f t="shared" si="4"/>
        <v>112355.386715</v>
      </c>
      <c r="H137" s="22"/>
      <c r="I137" s="43">
        <f t="shared" si="5"/>
        <v>109241.99</v>
      </c>
      <c r="J137" s="43">
        <f t="shared" si="6"/>
        <v>100720.576</v>
      </c>
      <c r="K137" s="43">
        <f t="shared" si="7"/>
        <v>112355.386715</v>
      </c>
    </row>
    <row r="138" spans="1:11" ht="14.25" customHeight="1">
      <c r="A138" s="249" t="s">
        <v>519</v>
      </c>
      <c r="B138" s="249" t="s">
        <v>3375</v>
      </c>
      <c r="C138" s="43">
        <v>27</v>
      </c>
      <c r="D138" s="43">
        <v>231278</v>
      </c>
      <c r="E138" s="248">
        <v>1.342</v>
      </c>
      <c r="F138" s="187"/>
      <c r="G138" s="43">
        <f t="shared" si="4"/>
        <v>86755.425185</v>
      </c>
      <c r="H138" s="22"/>
      <c r="I138" s="43">
        <f t="shared" si="5"/>
        <v>84351.41</v>
      </c>
      <c r="J138" s="43">
        <f t="shared" si="6"/>
        <v>77771.584</v>
      </c>
      <c r="K138" s="43">
        <f t="shared" si="7"/>
        <v>86755.425185</v>
      </c>
    </row>
    <row r="139" spans="1:11" ht="14.25" customHeight="1">
      <c r="A139" s="247" t="s">
        <v>520</v>
      </c>
      <c r="B139" s="247" t="s">
        <v>3376</v>
      </c>
      <c r="C139" s="43">
        <v>27</v>
      </c>
      <c r="D139" s="43">
        <v>231278</v>
      </c>
      <c r="E139" s="248">
        <v>1.342</v>
      </c>
      <c r="F139" s="187"/>
      <c r="G139" s="43">
        <f t="shared" si="4"/>
        <v>86755.425185</v>
      </c>
      <c r="H139" s="22"/>
      <c r="I139" s="43">
        <f t="shared" si="5"/>
        <v>84351.41</v>
      </c>
      <c r="J139" s="43">
        <f t="shared" si="6"/>
        <v>77771.584</v>
      </c>
      <c r="K139" s="43">
        <f t="shared" si="7"/>
        <v>86755.425185</v>
      </c>
    </row>
    <row r="140" spans="1:11" ht="14.25" customHeight="1">
      <c r="A140" s="249" t="s">
        <v>521</v>
      </c>
      <c r="B140" s="249" t="s">
        <v>522</v>
      </c>
      <c r="C140" s="43">
        <v>18</v>
      </c>
      <c r="D140" s="43">
        <v>272933</v>
      </c>
      <c r="E140" s="248">
        <v>1.925</v>
      </c>
      <c r="F140" s="187"/>
      <c r="G140" s="43">
        <f t="shared" si="4"/>
        <v>124444.2574375</v>
      </c>
      <c r="H140" s="22"/>
      <c r="I140" s="43">
        <f t="shared" si="5"/>
        <v>120995.875</v>
      </c>
      <c r="J140" s="43">
        <f t="shared" si="6"/>
        <v>111557.6</v>
      </c>
      <c r="K140" s="43">
        <f t="shared" si="7"/>
        <v>124444.2574375</v>
      </c>
    </row>
    <row r="141" spans="1:11" ht="14.25" customHeight="1">
      <c r="A141" s="247" t="s">
        <v>523</v>
      </c>
      <c r="B141" s="247" t="s">
        <v>524</v>
      </c>
      <c r="C141" s="43">
        <v>26</v>
      </c>
      <c r="D141" s="43">
        <v>354002</v>
      </c>
      <c r="E141" s="248">
        <v>1.363</v>
      </c>
      <c r="F141" s="187"/>
      <c r="G141" s="43">
        <f t="shared" si="4"/>
        <v>88112.9989025</v>
      </c>
      <c r="H141" s="22"/>
      <c r="I141" s="43">
        <f t="shared" si="5"/>
        <v>85671.365</v>
      </c>
      <c r="J141" s="43">
        <f t="shared" si="6"/>
        <v>78988.576</v>
      </c>
      <c r="K141" s="43">
        <f t="shared" si="7"/>
        <v>88112.9989025</v>
      </c>
    </row>
    <row r="142" spans="1:11" ht="14.25" customHeight="1">
      <c r="A142" s="249" t="s">
        <v>525</v>
      </c>
      <c r="B142" s="249" t="s">
        <v>3379</v>
      </c>
      <c r="C142" s="43">
        <v>31</v>
      </c>
      <c r="D142" s="43">
        <v>288370</v>
      </c>
      <c r="E142" s="248">
        <v>1.645</v>
      </c>
      <c r="F142" s="187"/>
      <c r="G142" s="43">
        <f t="shared" si="4"/>
        <v>106343.27453750001</v>
      </c>
      <c r="H142" s="22"/>
      <c r="I142" s="43">
        <f t="shared" si="5"/>
        <v>103396.475</v>
      </c>
      <c r="J142" s="43">
        <f t="shared" si="6"/>
        <v>95331.04000000001</v>
      </c>
      <c r="K142" s="43">
        <f t="shared" si="7"/>
        <v>106343.27453750001</v>
      </c>
    </row>
    <row r="143" spans="1:11" ht="14.25" customHeight="1">
      <c r="A143" s="247" t="s">
        <v>526</v>
      </c>
      <c r="B143" s="247" t="s">
        <v>3380</v>
      </c>
      <c r="C143" s="43">
        <v>25</v>
      </c>
      <c r="D143" s="43">
        <v>233467</v>
      </c>
      <c r="E143" s="248">
        <v>1.305</v>
      </c>
      <c r="F143" s="187"/>
      <c r="G143" s="43">
        <f t="shared" si="4"/>
        <v>84363.5095875</v>
      </c>
      <c r="H143" s="22"/>
      <c r="I143" s="43">
        <f>E143*$G$4</f>
        <v>82025.775</v>
      </c>
      <c r="J143" s="43">
        <f>E143*$G$3</f>
        <v>75627.36</v>
      </c>
      <c r="K143" s="43">
        <f>(E143*$G$4)*$K$10</f>
        <v>84363.5095875</v>
      </c>
    </row>
    <row r="144" spans="1:11" ht="14.25" customHeight="1">
      <c r="A144" s="249" t="s">
        <v>527</v>
      </c>
      <c r="B144" s="249" t="s">
        <v>3381</v>
      </c>
      <c r="C144" s="43">
        <v>23</v>
      </c>
      <c r="D144" s="43">
        <v>196968</v>
      </c>
      <c r="E144" s="248">
        <v>1.04</v>
      </c>
      <c r="F144" s="187"/>
      <c r="G144" s="43">
        <f aca="true" t="shared" si="8" ref="G144:G207">(E144*$G$4)*$K$10</f>
        <v>67232.2222</v>
      </c>
      <c r="H144" s="22"/>
      <c r="I144" s="43">
        <f aca="true" t="shared" si="9" ref="I144:I207">E144*$G$4</f>
        <v>65369.200000000004</v>
      </c>
      <c r="J144" s="43">
        <f aca="true" t="shared" si="10" ref="J144:J207">E144*$G$3</f>
        <v>60270.08</v>
      </c>
      <c r="K144" s="43">
        <f aca="true" t="shared" si="11" ref="K144:K207">(E144*$G$4)*$K$10</f>
        <v>67232.2222</v>
      </c>
    </row>
    <row r="145" spans="1:11" ht="14.25" customHeight="1">
      <c r="A145" s="247" t="s">
        <v>528</v>
      </c>
      <c r="B145" s="247" t="s">
        <v>529</v>
      </c>
      <c r="C145" s="43">
        <v>17</v>
      </c>
      <c r="D145" s="43">
        <v>173806</v>
      </c>
      <c r="E145" s="248">
        <v>0.97</v>
      </c>
      <c r="F145" s="187"/>
      <c r="G145" s="43">
        <f t="shared" si="8"/>
        <v>62706.976474999996</v>
      </c>
      <c r="H145" s="22"/>
      <c r="I145" s="43">
        <f t="shared" si="9"/>
        <v>60969.35</v>
      </c>
      <c r="J145" s="43">
        <f t="shared" si="10"/>
        <v>56213.439999999995</v>
      </c>
      <c r="K145" s="43">
        <f t="shared" si="11"/>
        <v>62706.976474999996</v>
      </c>
    </row>
    <row r="146" spans="1:11" ht="14.25" customHeight="1">
      <c r="A146" s="249" t="s">
        <v>530</v>
      </c>
      <c r="B146" s="249" t="s">
        <v>19</v>
      </c>
      <c r="C146" s="43">
        <v>16</v>
      </c>
      <c r="D146" s="43">
        <v>133143</v>
      </c>
      <c r="E146" s="248">
        <v>0.859</v>
      </c>
      <c r="F146" s="187"/>
      <c r="G146" s="43">
        <f t="shared" si="8"/>
        <v>55531.2296825</v>
      </c>
      <c r="H146" s="22"/>
      <c r="I146" s="43">
        <f t="shared" si="9"/>
        <v>53992.445</v>
      </c>
      <c r="J146" s="43">
        <f t="shared" si="10"/>
        <v>49780.768</v>
      </c>
      <c r="K146" s="43">
        <f t="shared" si="11"/>
        <v>55531.2296825</v>
      </c>
    </row>
    <row r="147" spans="1:11" ht="14.25" customHeight="1">
      <c r="A147" s="247" t="s">
        <v>531</v>
      </c>
      <c r="B147" s="247" t="s">
        <v>20</v>
      </c>
      <c r="C147" s="43">
        <v>9</v>
      </c>
      <c r="D147" s="43">
        <v>88317</v>
      </c>
      <c r="E147" s="248">
        <v>0.622</v>
      </c>
      <c r="F147" s="187"/>
      <c r="G147" s="43">
        <f t="shared" si="8"/>
        <v>40210.040584999995</v>
      </c>
      <c r="H147" s="22"/>
      <c r="I147" s="43">
        <f t="shared" si="9"/>
        <v>39095.81</v>
      </c>
      <c r="J147" s="43">
        <f t="shared" si="10"/>
        <v>36046.144</v>
      </c>
      <c r="K147" s="43">
        <f t="shared" si="11"/>
        <v>40210.040584999995</v>
      </c>
    </row>
    <row r="148" spans="1:11" ht="14.25" customHeight="1">
      <c r="A148" s="249" t="s">
        <v>532</v>
      </c>
      <c r="B148" s="249" t="s">
        <v>533</v>
      </c>
      <c r="C148" s="43">
        <v>21</v>
      </c>
      <c r="D148" s="43">
        <v>214531</v>
      </c>
      <c r="E148" s="248">
        <v>1.212</v>
      </c>
      <c r="F148" s="187"/>
      <c r="G148" s="43">
        <f t="shared" si="8"/>
        <v>78351.39740999999</v>
      </c>
      <c r="H148" s="22"/>
      <c r="I148" s="43">
        <f t="shared" si="9"/>
        <v>76180.26</v>
      </c>
      <c r="J148" s="43">
        <f t="shared" si="10"/>
        <v>70237.824</v>
      </c>
      <c r="K148" s="43">
        <f t="shared" si="11"/>
        <v>78351.39740999999</v>
      </c>
    </row>
    <row r="149" spans="1:11" ht="14.25" customHeight="1">
      <c r="A149" s="247" t="s">
        <v>534</v>
      </c>
      <c r="B149" s="247" t="s">
        <v>21</v>
      </c>
      <c r="C149" s="43">
        <v>17</v>
      </c>
      <c r="D149" s="43">
        <v>172843</v>
      </c>
      <c r="E149" s="248">
        <v>1.068</v>
      </c>
      <c r="F149" s="187"/>
      <c r="G149" s="43">
        <f t="shared" si="8"/>
        <v>69042.32049</v>
      </c>
      <c r="H149" s="22"/>
      <c r="I149" s="43">
        <f t="shared" si="9"/>
        <v>67129.14</v>
      </c>
      <c r="J149" s="43">
        <f t="shared" si="10"/>
        <v>61892.736000000004</v>
      </c>
      <c r="K149" s="43">
        <f t="shared" si="11"/>
        <v>69042.32049</v>
      </c>
    </row>
    <row r="150" spans="1:11" ht="14.25" customHeight="1">
      <c r="A150" s="249" t="s">
        <v>535</v>
      </c>
      <c r="B150" s="249" t="s">
        <v>22</v>
      </c>
      <c r="C150" s="43">
        <v>16</v>
      </c>
      <c r="D150" s="43">
        <v>151161</v>
      </c>
      <c r="E150" s="248">
        <v>0.936</v>
      </c>
      <c r="F150" s="187"/>
      <c r="G150" s="43">
        <f t="shared" si="8"/>
        <v>60508.99998000001</v>
      </c>
      <c r="H150" s="22"/>
      <c r="I150" s="43">
        <f t="shared" si="9"/>
        <v>58832.280000000006</v>
      </c>
      <c r="J150" s="43">
        <f t="shared" si="10"/>
        <v>54243.072</v>
      </c>
      <c r="K150" s="43">
        <f t="shared" si="11"/>
        <v>60508.99998000001</v>
      </c>
    </row>
    <row r="151" spans="1:11" ht="14.25" customHeight="1">
      <c r="A151" s="247" t="s">
        <v>536</v>
      </c>
      <c r="B151" s="247" t="s">
        <v>537</v>
      </c>
      <c r="C151" s="43">
        <v>18</v>
      </c>
      <c r="D151" s="43">
        <v>200445</v>
      </c>
      <c r="E151" s="248">
        <v>1.226</v>
      </c>
      <c r="F151" s="187"/>
      <c r="G151" s="43">
        <f t="shared" si="8"/>
        <v>79256.44655499999</v>
      </c>
      <c r="H151" s="22"/>
      <c r="I151" s="43">
        <f t="shared" si="9"/>
        <v>77060.23</v>
      </c>
      <c r="J151" s="43">
        <f t="shared" si="10"/>
        <v>71049.152</v>
      </c>
      <c r="K151" s="43">
        <f t="shared" si="11"/>
        <v>79256.44655499999</v>
      </c>
    </row>
    <row r="152" spans="1:11" ht="14.25" customHeight="1">
      <c r="A152" s="249" t="s">
        <v>538</v>
      </c>
      <c r="B152" s="249" t="s">
        <v>24</v>
      </c>
      <c r="C152" s="43">
        <v>16</v>
      </c>
      <c r="D152" s="43">
        <v>174736</v>
      </c>
      <c r="E152" s="248">
        <v>1.018</v>
      </c>
      <c r="F152" s="187"/>
      <c r="G152" s="43">
        <f t="shared" si="8"/>
        <v>65810.002115</v>
      </c>
      <c r="H152" s="22"/>
      <c r="I152" s="43">
        <f t="shared" si="9"/>
        <v>63986.39</v>
      </c>
      <c r="J152" s="43">
        <f t="shared" si="10"/>
        <v>58995.136</v>
      </c>
      <c r="K152" s="43">
        <f t="shared" si="11"/>
        <v>65810.002115</v>
      </c>
    </row>
    <row r="153" spans="1:11" ht="14.25" customHeight="1">
      <c r="A153" s="247" t="s">
        <v>539</v>
      </c>
      <c r="B153" s="247" t="s">
        <v>25</v>
      </c>
      <c r="C153" s="43">
        <v>12</v>
      </c>
      <c r="D153" s="43">
        <v>130761</v>
      </c>
      <c r="E153" s="248">
        <v>0.79</v>
      </c>
      <c r="F153" s="187"/>
      <c r="G153" s="43">
        <f t="shared" si="8"/>
        <v>51070.630325000006</v>
      </c>
      <c r="H153" s="22"/>
      <c r="I153" s="43">
        <f t="shared" si="9"/>
        <v>49655.450000000004</v>
      </c>
      <c r="J153" s="43">
        <f t="shared" si="10"/>
        <v>45782.08</v>
      </c>
      <c r="K153" s="43">
        <f t="shared" si="11"/>
        <v>51070.630325000006</v>
      </c>
    </row>
    <row r="154" spans="1:11" ht="14.25" customHeight="1">
      <c r="A154" s="249" t="s">
        <v>540</v>
      </c>
      <c r="B154" s="249" t="s">
        <v>3386</v>
      </c>
      <c r="C154" s="43">
        <v>21</v>
      </c>
      <c r="D154" s="43">
        <v>202153</v>
      </c>
      <c r="E154" s="248">
        <v>1.074</v>
      </c>
      <c r="F154" s="187"/>
      <c r="G154" s="43">
        <f t="shared" si="8"/>
        <v>69430.198695</v>
      </c>
      <c r="H154" s="22"/>
      <c r="I154" s="43">
        <f t="shared" si="9"/>
        <v>67506.27</v>
      </c>
      <c r="J154" s="43">
        <f t="shared" si="10"/>
        <v>62240.448000000004</v>
      </c>
      <c r="K154" s="43">
        <f t="shared" si="11"/>
        <v>69430.198695</v>
      </c>
    </row>
    <row r="155" spans="1:11" ht="14.25" customHeight="1">
      <c r="A155" s="247" t="s">
        <v>541</v>
      </c>
      <c r="B155" s="247" t="s">
        <v>3387</v>
      </c>
      <c r="C155" s="43">
        <v>18</v>
      </c>
      <c r="D155" s="43">
        <v>165464</v>
      </c>
      <c r="E155" s="248">
        <v>0.953</v>
      </c>
      <c r="F155" s="187"/>
      <c r="G155" s="43">
        <f t="shared" si="8"/>
        <v>61607.98822749999</v>
      </c>
      <c r="H155" s="22"/>
      <c r="I155" s="43">
        <f t="shared" si="9"/>
        <v>59900.814999999995</v>
      </c>
      <c r="J155" s="43">
        <f t="shared" si="10"/>
        <v>55228.255999999994</v>
      </c>
      <c r="K155" s="43">
        <f t="shared" si="11"/>
        <v>61607.98822749999</v>
      </c>
    </row>
    <row r="156" spans="1:11" ht="14.25" customHeight="1">
      <c r="A156" s="249" t="s">
        <v>542</v>
      </c>
      <c r="B156" s="249" t="s">
        <v>3388</v>
      </c>
      <c r="C156" s="43">
        <v>15</v>
      </c>
      <c r="D156" s="43">
        <v>125525</v>
      </c>
      <c r="E156" s="248">
        <v>0.729</v>
      </c>
      <c r="F156" s="187"/>
      <c r="G156" s="43">
        <f t="shared" si="8"/>
        <v>47127.2019075</v>
      </c>
      <c r="H156" s="22"/>
      <c r="I156" s="43">
        <f t="shared" si="9"/>
        <v>45821.295</v>
      </c>
      <c r="J156" s="43">
        <f t="shared" si="10"/>
        <v>42247.008</v>
      </c>
      <c r="K156" s="43">
        <f t="shared" si="11"/>
        <v>47127.2019075</v>
      </c>
    </row>
    <row r="157" spans="1:11" ht="14.25" customHeight="1">
      <c r="A157" s="247" t="s">
        <v>543</v>
      </c>
      <c r="B157" s="247" t="s">
        <v>544</v>
      </c>
      <c r="C157" s="43">
        <v>17</v>
      </c>
      <c r="D157" s="43">
        <v>152114</v>
      </c>
      <c r="E157" s="248">
        <v>0.913</v>
      </c>
      <c r="F157" s="187"/>
      <c r="G157" s="43">
        <f t="shared" si="8"/>
        <v>59022.1335275</v>
      </c>
      <c r="H157" s="22"/>
      <c r="I157" s="43">
        <f t="shared" si="9"/>
        <v>57386.615000000005</v>
      </c>
      <c r="J157" s="43">
        <f t="shared" si="10"/>
        <v>52910.176</v>
      </c>
      <c r="K157" s="43">
        <f t="shared" si="11"/>
        <v>59022.1335275</v>
      </c>
    </row>
    <row r="158" spans="1:11" ht="14.25" customHeight="1">
      <c r="A158" s="249" t="s">
        <v>545</v>
      </c>
      <c r="B158" s="249" t="s">
        <v>546</v>
      </c>
      <c r="C158" s="43">
        <v>13</v>
      </c>
      <c r="D158" s="43">
        <v>116177</v>
      </c>
      <c r="E158" s="248">
        <v>0.731</v>
      </c>
      <c r="F158" s="187"/>
      <c r="G158" s="43">
        <f t="shared" si="8"/>
        <v>47256.494642499994</v>
      </c>
      <c r="H158" s="22"/>
      <c r="I158" s="43">
        <f t="shared" si="9"/>
        <v>45947.005</v>
      </c>
      <c r="J158" s="43">
        <f t="shared" si="10"/>
        <v>42362.912</v>
      </c>
      <c r="K158" s="43">
        <f t="shared" si="11"/>
        <v>47256.494642499994</v>
      </c>
    </row>
    <row r="159" spans="1:11" ht="14.25" customHeight="1">
      <c r="A159" s="247" t="s">
        <v>547</v>
      </c>
      <c r="B159" s="247" t="s">
        <v>548</v>
      </c>
      <c r="C159" s="43">
        <v>10</v>
      </c>
      <c r="D159" s="43">
        <v>98602</v>
      </c>
      <c r="E159" s="248">
        <v>0.641</v>
      </c>
      <c r="F159" s="187"/>
      <c r="G159" s="43">
        <f t="shared" si="8"/>
        <v>41438.321567499996</v>
      </c>
      <c r="H159" s="22"/>
      <c r="I159" s="43">
        <f t="shared" si="9"/>
        <v>40290.055</v>
      </c>
      <c r="J159" s="43">
        <f t="shared" si="10"/>
        <v>37147.232</v>
      </c>
      <c r="K159" s="43">
        <f t="shared" si="11"/>
        <v>41438.321567499996</v>
      </c>
    </row>
    <row r="160" spans="1:11" ht="14.25" customHeight="1">
      <c r="A160" s="249" t="s">
        <v>549</v>
      </c>
      <c r="B160" s="249" t="s">
        <v>550</v>
      </c>
      <c r="C160" s="43">
        <v>19</v>
      </c>
      <c r="D160" s="43">
        <v>191625</v>
      </c>
      <c r="E160" s="248">
        <v>1.176</v>
      </c>
      <c r="F160" s="187"/>
      <c r="G160" s="43">
        <f t="shared" si="8"/>
        <v>76024.12818</v>
      </c>
      <c r="H160" s="22"/>
      <c r="I160" s="43">
        <f t="shared" si="9"/>
        <v>73917.48</v>
      </c>
      <c r="J160" s="43">
        <f t="shared" si="10"/>
        <v>68151.552</v>
      </c>
      <c r="K160" s="43">
        <f t="shared" si="11"/>
        <v>76024.12818</v>
      </c>
    </row>
    <row r="161" spans="1:11" ht="14.25" customHeight="1">
      <c r="A161" s="247" t="s">
        <v>551</v>
      </c>
      <c r="B161" s="247" t="s">
        <v>552</v>
      </c>
      <c r="C161" s="43">
        <v>14</v>
      </c>
      <c r="D161" s="43">
        <v>129928</v>
      </c>
      <c r="E161" s="248">
        <v>0.849</v>
      </c>
      <c r="F161" s="187"/>
      <c r="G161" s="43">
        <f t="shared" si="8"/>
        <v>54884.766007499995</v>
      </c>
      <c r="H161" s="22"/>
      <c r="I161" s="43">
        <f t="shared" si="9"/>
        <v>53363.895</v>
      </c>
      <c r="J161" s="43">
        <f t="shared" si="10"/>
        <v>49201.248</v>
      </c>
      <c r="K161" s="43">
        <f t="shared" si="11"/>
        <v>54884.766007499995</v>
      </c>
    </row>
    <row r="162" spans="1:11" ht="14.25" customHeight="1">
      <c r="A162" s="249" t="s">
        <v>553</v>
      </c>
      <c r="B162" s="249" t="s">
        <v>554</v>
      </c>
      <c r="C162" s="43">
        <v>10</v>
      </c>
      <c r="D162" s="43">
        <v>101755</v>
      </c>
      <c r="E162" s="248">
        <v>0.688</v>
      </c>
      <c r="F162" s="187"/>
      <c r="G162" s="43">
        <f t="shared" si="8"/>
        <v>44476.70084</v>
      </c>
      <c r="H162" s="22"/>
      <c r="I162" s="43">
        <f t="shared" si="9"/>
        <v>43244.24</v>
      </c>
      <c r="J162" s="43">
        <f t="shared" si="10"/>
        <v>39870.975999999995</v>
      </c>
      <c r="K162" s="43">
        <f t="shared" si="11"/>
        <v>44476.70084</v>
      </c>
    </row>
    <row r="163" spans="1:11" ht="14.25" customHeight="1">
      <c r="A163" s="247" t="s">
        <v>555</v>
      </c>
      <c r="B163" s="247" t="s">
        <v>556</v>
      </c>
      <c r="C163" s="43">
        <v>36</v>
      </c>
      <c r="D163" s="43">
        <v>295015</v>
      </c>
      <c r="E163" s="248">
        <v>1.51</v>
      </c>
      <c r="F163" s="187"/>
      <c r="G163" s="43">
        <f t="shared" si="8"/>
        <v>97616.014925</v>
      </c>
      <c r="H163" s="22"/>
      <c r="I163" s="43">
        <f t="shared" si="9"/>
        <v>94911.05</v>
      </c>
      <c r="J163" s="43">
        <f t="shared" si="10"/>
        <v>87507.52</v>
      </c>
      <c r="K163" s="43">
        <f t="shared" si="11"/>
        <v>97616.014925</v>
      </c>
    </row>
    <row r="164" spans="1:11" ht="14.25" customHeight="1">
      <c r="A164" s="249" t="s">
        <v>557</v>
      </c>
      <c r="B164" s="249" t="s">
        <v>23</v>
      </c>
      <c r="C164" s="43">
        <v>21</v>
      </c>
      <c r="D164" s="43">
        <v>193367</v>
      </c>
      <c r="E164" s="248">
        <v>1.083</v>
      </c>
      <c r="F164" s="187"/>
      <c r="G164" s="43">
        <f t="shared" si="8"/>
        <v>70012.0160025</v>
      </c>
      <c r="H164" s="22"/>
      <c r="I164" s="43">
        <f t="shared" si="9"/>
        <v>68071.965</v>
      </c>
      <c r="J164" s="43">
        <f t="shared" si="10"/>
        <v>62762.015999999996</v>
      </c>
      <c r="K164" s="43">
        <f t="shared" si="11"/>
        <v>70012.0160025</v>
      </c>
    </row>
    <row r="165" spans="1:11" ht="14.25" customHeight="1">
      <c r="A165" s="247" t="s">
        <v>558</v>
      </c>
      <c r="B165" s="247" t="s">
        <v>559</v>
      </c>
      <c r="C165" s="43">
        <v>13</v>
      </c>
      <c r="D165" s="43">
        <v>138958</v>
      </c>
      <c r="E165" s="248">
        <v>0.881</v>
      </c>
      <c r="F165" s="187"/>
      <c r="G165" s="43">
        <f t="shared" si="8"/>
        <v>56953.449767499995</v>
      </c>
      <c r="H165" s="22"/>
      <c r="I165" s="43">
        <f t="shared" si="9"/>
        <v>55375.255</v>
      </c>
      <c r="J165" s="43">
        <f t="shared" si="10"/>
        <v>51055.712</v>
      </c>
      <c r="K165" s="43">
        <f t="shared" si="11"/>
        <v>56953.449767499995</v>
      </c>
    </row>
    <row r="166" spans="1:11" ht="14.25" customHeight="1">
      <c r="A166" s="249" t="s">
        <v>560</v>
      </c>
      <c r="B166" s="249" t="s">
        <v>561</v>
      </c>
      <c r="C166" s="43">
        <v>10</v>
      </c>
      <c r="D166" s="43">
        <v>111678</v>
      </c>
      <c r="E166" s="248">
        <v>0.69</v>
      </c>
      <c r="F166" s="187"/>
      <c r="G166" s="43">
        <f t="shared" si="8"/>
        <v>44605.99357499999</v>
      </c>
      <c r="H166" s="22"/>
      <c r="I166" s="43">
        <f t="shared" si="9"/>
        <v>43369.95</v>
      </c>
      <c r="J166" s="43">
        <f t="shared" si="10"/>
        <v>39986.88</v>
      </c>
      <c r="K166" s="43">
        <f t="shared" si="11"/>
        <v>44605.99357499999</v>
      </c>
    </row>
    <row r="167" spans="1:11" ht="14.25" customHeight="1">
      <c r="A167" s="247" t="s">
        <v>562</v>
      </c>
      <c r="B167" s="247" t="s">
        <v>563</v>
      </c>
      <c r="C167" s="43">
        <v>6</v>
      </c>
      <c r="D167" s="43">
        <v>87291</v>
      </c>
      <c r="E167" s="248">
        <v>0.541</v>
      </c>
      <c r="F167" s="187"/>
      <c r="G167" s="43">
        <f t="shared" si="8"/>
        <v>34973.6848175</v>
      </c>
      <c r="H167" s="22"/>
      <c r="I167" s="43">
        <f t="shared" si="9"/>
        <v>34004.555</v>
      </c>
      <c r="J167" s="43">
        <f t="shared" si="10"/>
        <v>31352.032000000003</v>
      </c>
      <c r="K167" s="43">
        <f t="shared" si="11"/>
        <v>34973.6848175</v>
      </c>
    </row>
    <row r="168" spans="1:11" ht="14.25" customHeight="1">
      <c r="A168" s="249" t="s">
        <v>564</v>
      </c>
      <c r="B168" s="249" t="s">
        <v>565</v>
      </c>
      <c r="C168" s="43">
        <v>17</v>
      </c>
      <c r="D168" s="43">
        <v>145674</v>
      </c>
      <c r="E168" s="248">
        <v>0.855</v>
      </c>
      <c r="F168" s="187"/>
      <c r="G168" s="43">
        <f t="shared" si="8"/>
        <v>55272.6442125</v>
      </c>
      <c r="H168" s="22"/>
      <c r="I168" s="43">
        <f t="shared" si="9"/>
        <v>53741.025</v>
      </c>
      <c r="J168" s="43">
        <f t="shared" si="10"/>
        <v>49548.96</v>
      </c>
      <c r="K168" s="43">
        <f t="shared" si="11"/>
        <v>55272.6442125</v>
      </c>
    </row>
    <row r="169" spans="1:11" ht="14.25" customHeight="1">
      <c r="A169" s="247" t="s">
        <v>566</v>
      </c>
      <c r="B169" s="247" t="s">
        <v>26</v>
      </c>
      <c r="C169" s="43">
        <v>12</v>
      </c>
      <c r="D169" s="43">
        <v>103064</v>
      </c>
      <c r="E169" s="248">
        <v>0.627</v>
      </c>
      <c r="F169" s="187"/>
      <c r="G169" s="43">
        <f t="shared" si="8"/>
        <v>40533.2724225</v>
      </c>
      <c r="H169" s="22"/>
      <c r="I169" s="43">
        <f t="shared" si="9"/>
        <v>39410.085</v>
      </c>
      <c r="J169" s="43">
        <f t="shared" si="10"/>
        <v>36335.904</v>
      </c>
      <c r="K169" s="43">
        <f t="shared" si="11"/>
        <v>40533.2724225</v>
      </c>
    </row>
    <row r="170" spans="1:11" ht="14.25" customHeight="1">
      <c r="A170" s="249" t="s">
        <v>567</v>
      </c>
      <c r="B170" s="249" t="s">
        <v>27</v>
      </c>
      <c r="C170" s="43">
        <v>6</v>
      </c>
      <c r="D170" s="43">
        <v>73727</v>
      </c>
      <c r="E170" s="248">
        <v>0.433</v>
      </c>
      <c r="F170" s="187"/>
      <c r="G170" s="43">
        <f t="shared" si="8"/>
        <v>27991.8771275</v>
      </c>
      <c r="H170" s="22"/>
      <c r="I170" s="43">
        <f t="shared" si="9"/>
        <v>27216.215</v>
      </c>
      <c r="J170" s="43">
        <f t="shared" si="10"/>
        <v>25093.216</v>
      </c>
      <c r="K170" s="43">
        <f t="shared" si="11"/>
        <v>27991.8771275</v>
      </c>
    </row>
    <row r="171" spans="1:11" ht="14.25" customHeight="1">
      <c r="A171" s="247" t="s">
        <v>568</v>
      </c>
      <c r="B171" s="247" t="s">
        <v>569</v>
      </c>
      <c r="C171" s="43">
        <v>18</v>
      </c>
      <c r="D171" s="43">
        <v>192984</v>
      </c>
      <c r="E171" s="248">
        <v>1.049</v>
      </c>
      <c r="F171" s="187"/>
      <c r="G171" s="43">
        <f t="shared" si="8"/>
        <v>67814.03950749998</v>
      </c>
      <c r="H171" s="22"/>
      <c r="I171" s="43">
        <f t="shared" si="9"/>
        <v>65934.89499999999</v>
      </c>
      <c r="J171" s="43">
        <f t="shared" si="10"/>
        <v>60791.647999999994</v>
      </c>
      <c r="K171" s="43">
        <f t="shared" si="11"/>
        <v>67814.03950749998</v>
      </c>
    </row>
    <row r="172" spans="1:11" ht="14.25" customHeight="1">
      <c r="A172" s="249" t="s">
        <v>570</v>
      </c>
      <c r="B172" s="249" t="s">
        <v>28</v>
      </c>
      <c r="C172" s="43">
        <v>15</v>
      </c>
      <c r="D172" s="43">
        <v>123803</v>
      </c>
      <c r="E172" s="248">
        <v>0.731</v>
      </c>
      <c r="F172" s="187"/>
      <c r="G172" s="43">
        <f t="shared" si="8"/>
        <v>47256.494642499994</v>
      </c>
      <c r="H172" s="22"/>
      <c r="I172" s="43">
        <f t="shared" si="9"/>
        <v>45947.005</v>
      </c>
      <c r="J172" s="43">
        <f t="shared" si="10"/>
        <v>42362.912</v>
      </c>
      <c r="K172" s="43">
        <f t="shared" si="11"/>
        <v>47256.494642499994</v>
      </c>
    </row>
    <row r="173" spans="1:11" ht="14.25" customHeight="1">
      <c r="A173" s="247" t="s">
        <v>571</v>
      </c>
      <c r="B173" s="247" t="s">
        <v>29</v>
      </c>
      <c r="C173" s="43">
        <v>6</v>
      </c>
      <c r="D173" s="43">
        <v>87387</v>
      </c>
      <c r="E173" s="248">
        <v>0.543</v>
      </c>
      <c r="F173" s="187"/>
      <c r="G173" s="43">
        <f t="shared" si="8"/>
        <v>35102.9775525</v>
      </c>
      <c r="H173" s="22"/>
      <c r="I173" s="43">
        <f t="shared" si="9"/>
        <v>34130.265</v>
      </c>
      <c r="J173" s="43">
        <f t="shared" si="10"/>
        <v>31467.936</v>
      </c>
      <c r="K173" s="43">
        <f t="shared" si="11"/>
        <v>35102.9775525</v>
      </c>
    </row>
    <row r="174" spans="1:11" ht="14.25" customHeight="1">
      <c r="A174" s="249" t="s">
        <v>572</v>
      </c>
      <c r="B174" s="249" t="s">
        <v>30</v>
      </c>
      <c r="C174" s="43">
        <v>70</v>
      </c>
      <c r="D174" s="43">
        <v>2617952</v>
      </c>
      <c r="E174" s="248">
        <v>20.462</v>
      </c>
      <c r="F174" s="187"/>
      <c r="G174" s="43">
        <f t="shared" si="8"/>
        <v>1322793.971785</v>
      </c>
      <c r="H174" s="22"/>
      <c r="I174" s="43">
        <f t="shared" si="9"/>
        <v>1286139.01</v>
      </c>
      <c r="J174" s="43">
        <f t="shared" si="10"/>
        <v>1185813.824</v>
      </c>
      <c r="K174" s="43">
        <f t="shared" si="11"/>
        <v>1322793.971785</v>
      </c>
    </row>
    <row r="175" spans="1:11" ht="14.25" customHeight="1">
      <c r="A175" s="247" t="s">
        <v>573</v>
      </c>
      <c r="B175" s="247" t="s">
        <v>35</v>
      </c>
      <c r="C175" s="43">
        <v>20</v>
      </c>
      <c r="D175" s="43">
        <v>933002</v>
      </c>
      <c r="E175" s="248">
        <v>6.724</v>
      </c>
      <c r="F175" s="187"/>
      <c r="G175" s="43">
        <f t="shared" si="8"/>
        <v>434682.17507</v>
      </c>
      <c r="H175" s="22"/>
      <c r="I175" s="43">
        <f t="shared" si="9"/>
        <v>422637.02</v>
      </c>
      <c r="J175" s="43">
        <f t="shared" si="10"/>
        <v>389669.248</v>
      </c>
      <c r="K175" s="43">
        <f t="shared" si="11"/>
        <v>434682.17507</v>
      </c>
    </row>
    <row r="176" spans="1:11" ht="14.25" customHeight="1">
      <c r="A176" s="249" t="s">
        <v>574</v>
      </c>
      <c r="B176" s="249" t="s">
        <v>269</v>
      </c>
      <c r="C176" s="43">
        <v>10</v>
      </c>
      <c r="D176" s="43">
        <v>470352</v>
      </c>
      <c r="E176" s="248">
        <v>4.918</v>
      </c>
      <c r="F176" s="187"/>
      <c r="G176" s="43">
        <f t="shared" si="8"/>
        <v>317930.835365</v>
      </c>
      <c r="H176" s="22"/>
      <c r="I176" s="43">
        <f t="shared" si="9"/>
        <v>309120.89</v>
      </c>
      <c r="J176" s="43">
        <f t="shared" si="10"/>
        <v>285007.936</v>
      </c>
      <c r="K176" s="43">
        <f t="shared" si="11"/>
        <v>317930.835365</v>
      </c>
    </row>
    <row r="177" spans="1:11" ht="14.25" customHeight="1">
      <c r="A177" s="247" t="s">
        <v>575</v>
      </c>
      <c r="B177" s="247" t="s">
        <v>2675</v>
      </c>
      <c r="C177" s="43">
        <v>20</v>
      </c>
      <c r="D177" s="43">
        <v>889689</v>
      </c>
      <c r="E177" s="248">
        <v>5.92</v>
      </c>
      <c r="F177" s="187"/>
      <c r="G177" s="43">
        <f t="shared" si="8"/>
        <v>382706.49559999997</v>
      </c>
      <c r="H177" s="22"/>
      <c r="I177" s="43">
        <f t="shared" si="9"/>
        <v>372101.6</v>
      </c>
      <c r="J177" s="43">
        <f t="shared" si="10"/>
        <v>343075.83999999997</v>
      </c>
      <c r="K177" s="43">
        <f t="shared" si="11"/>
        <v>382706.49559999997</v>
      </c>
    </row>
    <row r="178" spans="1:11" ht="14.25" customHeight="1">
      <c r="A178" s="249" t="s">
        <v>576</v>
      </c>
      <c r="B178" s="249" t="s">
        <v>32</v>
      </c>
      <c r="C178" s="43">
        <v>13</v>
      </c>
      <c r="D178" s="43">
        <v>550698</v>
      </c>
      <c r="E178" s="248">
        <v>4.608</v>
      </c>
      <c r="F178" s="187"/>
      <c r="G178" s="43">
        <f t="shared" si="8"/>
        <v>297890.46144</v>
      </c>
      <c r="H178" s="22"/>
      <c r="I178" s="43">
        <f t="shared" si="9"/>
        <v>289635.83999999997</v>
      </c>
      <c r="J178" s="43">
        <f t="shared" si="10"/>
        <v>267042.816</v>
      </c>
      <c r="K178" s="43">
        <f t="shared" si="11"/>
        <v>297890.46144</v>
      </c>
    </row>
    <row r="179" spans="1:11" ht="14.25" customHeight="1">
      <c r="A179" s="247" t="s">
        <v>577</v>
      </c>
      <c r="B179" s="247" t="s">
        <v>31</v>
      </c>
      <c r="C179" s="43">
        <v>10</v>
      </c>
      <c r="D179" s="43">
        <v>434436</v>
      </c>
      <c r="E179" s="248">
        <v>4.133</v>
      </c>
      <c r="F179" s="187"/>
      <c r="G179" s="43">
        <f t="shared" si="8"/>
        <v>267183.4368775</v>
      </c>
      <c r="H179" s="22"/>
      <c r="I179" s="43">
        <f t="shared" si="9"/>
        <v>259779.715</v>
      </c>
      <c r="J179" s="43">
        <f t="shared" si="10"/>
        <v>239515.616</v>
      </c>
      <c r="K179" s="43">
        <f t="shared" si="11"/>
        <v>267183.4368775</v>
      </c>
    </row>
    <row r="180" spans="1:11" ht="14.25" customHeight="1">
      <c r="A180" s="249" t="s">
        <v>578</v>
      </c>
      <c r="B180" s="249" t="s">
        <v>34</v>
      </c>
      <c r="C180" s="43">
        <v>20</v>
      </c>
      <c r="D180" s="43">
        <v>468294</v>
      </c>
      <c r="E180" s="248">
        <v>4.835</v>
      </c>
      <c r="F180" s="187"/>
      <c r="G180" s="43">
        <f t="shared" si="8"/>
        <v>312565.1868625</v>
      </c>
      <c r="H180" s="22"/>
      <c r="I180" s="43">
        <f t="shared" si="9"/>
        <v>303903.925</v>
      </c>
      <c r="J180" s="43">
        <f t="shared" si="10"/>
        <v>280197.92</v>
      </c>
      <c r="K180" s="43">
        <f t="shared" si="11"/>
        <v>312565.1868625</v>
      </c>
    </row>
    <row r="181" spans="1:11" ht="14.25" customHeight="1">
      <c r="A181" s="247" t="s">
        <v>579</v>
      </c>
      <c r="B181" s="247" t="s">
        <v>580</v>
      </c>
      <c r="C181" s="43">
        <v>16</v>
      </c>
      <c r="D181" s="43">
        <v>526256</v>
      </c>
      <c r="E181" s="248">
        <v>4.084</v>
      </c>
      <c r="F181" s="187"/>
      <c r="G181" s="43">
        <f t="shared" si="8"/>
        <v>264015.76486999996</v>
      </c>
      <c r="H181" s="22"/>
      <c r="I181" s="43">
        <f t="shared" si="9"/>
        <v>256699.81999999998</v>
      </c>
      <c r="J181" s="43">
        <f t="shared" si="10"/>
        <v>236675.96799999996</v>
      </c>
      <c r="K181" s="43">
        <f t="shared" si="11"/>
        <v>264015.76486999996</v>
      </c>
    </row>
    <row r="182" spans="1:11" ht="14.25" customHeight="1">
      <c r="A182" s="249" t="s">
        <v>581</v>
      </c>
      <c r="B182" s="249" t="s">
        <v>33</v>
      </c>
      <c r="C182" s="43">
        <v>10</v>
      </c>
      <c r="D182" s="43">
        <v>361716</v>
      </c>
      <c r="E182" s="248">
        <v>3.447</v>
      </c>
      <c r="F182" s="187"/>
      <c r="G182" s="43">
        <f t="shared" si="8"/>
        <v>222836.0287725</v>
      </c>
      <c r="H182" s="22"/>
      <c r="I182" s="43">
        <f t="shared" si="9"/>
        <v>216661.185</v>
      </c>
      <c r="J182" s="43">
        <f t="shared" si="10"/>
        <v>199760.544</v>
      </c>
      <c r="K182" s="43">
        <f t="shared" si="11"/>
        <v>222836.0287725</v>
      </c>
    </row>
    <row r="183" spans="1:11" ht="14.25" customHeight="1">
      <c r="A183" s="247" t="s">
        <v>582</v>
      </c>
      <c r="B183" s="247" t="s">
        <v>583</v>
      </c>
      <c r="C183" s="43">
        <v>49</v>
      </c>
      <c r="D183" s="43">
        <v>1353974</v>
      </c>
      <c r="E183" s="248">
        <v>7.947</v>
      </c>
      <c r="F183" s="187"/>
      <c r="G183" s="43">
        <f t="shared" si="8"/>
        <v>513744.6825225</v>
      </c>
      <c r="H183" s="22"/>
      <c r="I183" s="43">
        <f t="shared" si="9"/>
        <v>499508.685</v>
      </c>
      <c r="J183" s="43">
        <f t="shared" si="10"/>
        <v>460544.544</v>
      </c>
      <c r="K183" s="43">
        <f t="shared" si="11"/>
        <v>513744.6825225</v>
      </c>
    </row>
    <row r="184" spans="1:11" ht="14.25" customHeight="1">
      <c r="A184" s="249" t="s">
        <v>584</v>
      </c>
      <c r="B184" s="249" t="s">
        <v>36</v>
      </c>
      <c r="C184" s="43">
        <v>17</v>
      </c>
      <c r="D184" s="43">
        <v>652001</v>
      </c>
      <c r="E184" s="248">
        <v>3.973</v>
      </c>
      <c r="F184" s="187"/>
      <c r="G184" s="43">
        <f t="shared" si="8"/>
        <v>256840.01807749996</v>
      </c>
      <c r="H184" s="22"/>
      <c r="I184" s="43">
        <f t="shared" si="9"/>
        <v>249722.91499999998</v>
      </c>
      <c r="J184" s="43">
        <f t="shared" si="10"/>
        <v>230243.296</v>
      </c>
      <c r="K184" s="43">
        <f t="shared" si="11"/>
        <v>256840.01807749996</v>
      </c>
    </row>
    <row r="185" spans="1:11" ht="14.25" customHeight="1">
      <c r="A185" s="247" t="s">
        <v>585</v>
      </c>
      <c r="B185" s="247" t="s">
        <v>586</v>
      </c>
      <c r="C185" s="43">
        <v>28</v>
      </c>
      <c r="D185" s="43">
        <v>941549</v>
      </c>
      <c r="E185" s="248">
        <v>5.987</v>
      </c>
      <c r="F185" s="187"/>
      <c r="G185" s="43">
        <f t="shared" si="8"/>
        <v>387037.8022225</v>
      </c>
      <c r="H185" s="22"/>
      <c r="I185" s="43">
        <f t="shared" si="9"/>
        <v>376312.885</v>
      </c>
      <c r="J185" s="43">
        <f t="shared" si="10"/>
        <v>346958.624</v>
      </c>
      <c r="K185" s="43">
        <f t="shared" si="11"/>
        <v>387037.8022225</v>
      </c>
    </row>
    <row r="186" spans="1:11" ht="14.25" customHeight="1">
      <c r="A186" s="249" t="s">
        <v>587</v>
      </c>
      <c r="B186" s="249" t="s">
        <v>588</v>
      </c>
      <c r="C186" s="43">
        <v>20</v>
      </c>
      <c r="D186" s="43">
        <v>686809</v>
      </c>
      <c r="E186" s="248">
        <v>3.458</v>
      </c>
      <c r="F186" s="187"/>
      <c r="G186" s="43">
        <f t="shared" si="8"/>
        <v>223547.138815</v>
      </c>
      <c r="H186" s="22"/>
      <c r="I186" s="43">
        <f t="shared" si="9"/>
        <v>217352.59000000003</v>
      </c>
      <c r="J186" s="43">
        <f t="shared" si="10"/>
        <v>200398.016</v>
      </c>
      <c r="K186" s="43">
        <f t="shared" si="11"/>
        <v>223547.138815</v>
      </c>
    </row>
    <row r="187" spans="1:11" ht="14.25" customHeight="1">
      <c r="A187" s="247" t="s">
        <v>589</v>
      </c>
      <c r="B187" s="247" t="s">
        <v>590</v>
      </c>
      <c r="C187" s="43">
        <v>20</v>
      </c>
      <c r="D187" s="43">
        <v>691464</v>
      </c>
      <c r="E187" s="248">
        <v>3.134</v>
      </c>
      <c r="F187" s="187"/>
      <c r="G187" s="43">
        <f t="shared" si="8"/>
        <v>202601.715745</v>
      </c>
      <c r="H187" s="22"/>
      <c r="I187" s="43">
        <f t="shared" si="9"/>
        <v>196987.57</v>
      </c>
      <c r="J187" s="43">
        <f t="shared" si="10"/>
        <v>181621.568</v>
      </c>
      <c r="K187" s="43">
        <f t="shared" si="11"/>
        <v>202601.715745</v>
      </c>
    </row>
    <row r="188" spans="1:11" ht="14.25" customHeight="1">
      <c r="A188" s="249" t="s">
        <v>591</v>
      </c>
      <c r="B188" s="249" t="s">
        <v>37</v>
      </c>
      <c r="C188" s="43">
        <v>6</v>
      </c>
      <c r="D188" s="43">
        <v>258056</v>
      </c>
      <c r="E188" s="248">
        <v>1.882</v>
      </c>
      <c r="F188" s="187"/>
      <c r="G188" s="43">
        <f t="shared" si="8"/>
        <v>121664.463635</v>
      </c>
      <c r="H188" s="22"/>
      <c r="I188" s="43">
        <f t="shared" si="9"/>
        <v>118293.11</v>
      </c>
      <c r="J188" s="43">
        <f t="shared" si="10"/>
        <v>109065.66399999999</v>
      </c>
      <c r="K188" s="43">
        <f t="shared" si="11"/>
        <v>121664.463635</v>
      </c>
    </row>
    <row r="189" spans="1:11" ht="14.25" customHeight="1">
      <c r="A189" s="247" t="s">
        <v>592</v>
      </c>
      <c r="B189" s="247" t="s">
        <v>38</v>
      </c>
      <c r="C189" s="43">
        <v>5</v>
      </c>
      <c r="D189" s="43">
        <v>213784</v>
      </c>
      <c r="E189" s="248">
        <v>1.627</v>
      </c>
      <c r="F189" s="187"/>
      <c r="G189" s="43">
        <f t="shared" si="8"/>
        <v>105179.6399225</v>
      </c>
      <c r="H189" s="22"/>
      <c r="I189" s="43">
        <f t="shared" si="9"/>
        <v>102265.085</v>
      </c>
      <c r="J189" s="43">
        <f t="shared" si="10"/>
        <v>94287.904</v>
      </c>
      <c r="K189" s="43">
        <f t="shared" si="11"/>
        <v>105179.6399225</v>
      </c>
    </row>
    <row r="190" spans="1:11" ht="14.25" customHeight="1">
      <c r="A190" s="249" t="s">
        <v>593</v>
      </c>
      <c r="B190" s="249" t="s">
        <v>40</v>
      </c>
      <c r="C190" s="43">
        <v>10</v>
      </c>
      <c r="D190" s="43">
        <v>198541</v>
      </c>
      <c r="E190" s="248">
        <v>1.397</v>
      </c>
      <c r="F190" s="187"/>
      <c r="G190" s="43">
        <f t="shared" si="8"/>
        <v>90310.97539749999</v>
      </c>
      <c r="H190" s="22"/>
      <c r="I190" s="43">
        <f t="shared" si="9"/>
        <v>87808.435</v>
      </c>
      <c r="J190" s="43">
        <f t="shared" si="10"/>
        <v>80958.944</v>
      </c>
      <c r="K190" s="43">
        <f t="shared" si="11"/>
        <v>90310.97539749999</v>
      </c>
    </row>
    <row r="191" spans="1:11" ht="14.25" customHeight="1">
      <c r="A191" s="247" t="s">
        <v>594</v>
      </c>
      <c r="B191" s="247" t="s">
        <v>39</v>
      </c>
      <c r="C191" s="43">
        <v>6</v>
      </c>
      <c r="D191" s="43">
        <v>143968</v>
      </c>
      <c r="E191" s="248">
        <v>1.117</v>
      </c>
      <c r="F191" s="187"/>
      <c r="G191" s="43">
        <f t="shared" si="8"/>
        <v>72209.9924975</v>
      </c>
      <c r="H191" s="22"/>
      <c r="I191" s="43">
        <f t="shared" si="9"/>
        <v>70209.035</v>
      </c>
      <c r="J191" s="43">
        <f t="shared" si="10"/>
        <v>64732.384</v>
      </c>
      <c r="K191" s="43">
        <f t="shared" si="11"/>
        <v>72209.9924975</v>
      </c>
    </row>
    <row r="192" spans="1:11" ht="14.25" customHeight="1">
      <c r="A192" s="249" t="s">
        <v>595</v>
      </c>
      <c r="B192" s="249" t="s">
        <v>596</v>
      </c>
      <c r="C192" s="43">
        <v>6</v>
      </c>
      <c r="D192" s="43">
        <v>144660</v>
      </c>
      <c r="E192" s="248">
        <v>1.03</v>
      </c>
      <c r="F192" s="187"/>
      <c r="G192" s="43">
        <f t="shared" si="8"/>
        <v>66585.758525</v>
      </c>
      <c r="H192" s="22"/>
      <c r="I192" s="43">
        <f t="shared" si="9"/>
        <v>64740.65</v>
      </c>
      <c r="J192" s="43">
        <f t="shared" si="10"/>
        <v>59690.560000000005</v>
      </c>
      <c r="K192" s="43">
        <f t="shared" si="11"/>
        <v>66585.758525</v>
      </c>
    </row>
    <row r="193" spans="1:11" ht="14.25" customHeight="1">
      <c r="A193" s="247" t="s">
        <v>597</v>
      </c>
      <c r="B193" s="247" t="s">
        <v>598</v>
      </c>
      <c r="C193" s="43">
        <v>55</v>
      </c>
      <c r="D193" s="43">
        <v>629178</v>
      </c>
      <c r="E193" s="248">
        <v>4.716</v>
      </c>
      <c r="F193" s="187"/>
      <c r="G193" s="43">
        <f t="shared" si="8"/>
        <v>304872.26913</v>
      </c>
      <c r="H193" s="22"/>
      <c r="I193" s="43">
        <f t="shared" si="9"/>
        <v>296424.18</v>
      </c>
      <c r="J193" s="43">
        <f t="shared" si="10"/>
        <v>273301.632</v>
      </c>
      <c r="K193" s="43">
        <f t="shared" si="11"/>
        <v>304872.26913</v>
      </c>
    </row>
    <row r="194" spans="1:11" ht="14.25" customHeight="1">
      <c r="A194" s="249" t="s">
        <v>599</v>
      </c>
      <c r="B194" s="249" t="s">
        <v>600</v>
      </c>
      <c r="C194" s="43">
        <v>32</v>
      </c>
      <c r="D194" s="43">
        <v>329012</v>
      </c>
      <c r="E194" s="248">
        <v>2.635</v>
      </c>
      <c r="F194" s="187"/>
      <c r="G194" s="43">
        <f t="shared" si="8"/>
        <v>170343.17836249998</v>
      </c>
      <c r="H194" s="22"/>
      <c r="I194" s="43">
        <f t="shared" si="9"/>
        <v>165622.925</v>
      </c>
      <c r="J194" s="43">
        <f t="shared" si="10"/>
        <v>152703.52</v>
      </c>
      <c r="K194" s="43">
        <f t="shared" si="11"/>
        <v>170343.17836249998</v>
      </c>
    </row>
    <row r="195" spans="1:11" ht="14.25" customHeight="1">
      <c r="A195" s="247" t="s">
        <v>601</v>
      </c>
      <c r="B195" s="247" t="s">
        <v>602</v>
      </c>
      <c r="C195" s="43">
        <v>29</v>
      </c>
      <c r="D195" s="43">
        <v>289169</v>
      </c>
      <c r="E195" s="248">
        <v>2.388</v>
      </c>
      <c r="F195" s="187"/>
      <c r="G195" s="43">
        <f t="shared" si="8"/>
        <v>154375.52558999998</v>
      </c>
      <c r="H195" s="22"/>
      <c r="I195" s="43">
        <f t="shared" si="9"/>
        <v>150097.74</v>
      </c>
      <c r="J195" s="43">
        <f t="shared" si="10"/>
        <v>138389.376</v>
      </c>
      <c r="K195" s="43">
        <f t="shared" si="11"/>
        <v>154375.52558999998</v>
      </c>
    </row>
    <row r="196" spans="1:11" ht="14.25" customHeight="1">
      <c r="A196" s="249" t="s">
        <v>603</v>
      </c>
      <c r="B196" s="249" t="s">
        <v>604</v>
      </c>
      <c r="C196" s="43">
        <v>25</v>
      </c>
      <c r="D196" s="43">
        <v>250524</v>
      </c>
      <c r="E196" s="248">
        <v>1.503</v>
      </c>
      <c r="F196" s="187"/>
      <c r="G196" s="43">
        <f t="shared" si="8"/>
        <v>97163.49035249998</v>
      </c>
      <c r="H196" s="22"/>
      <c r="I196" s="43">
        <f t="shared" si="9"/>
        <v>94471.06499999999</v>
      </c>
      <c r="J196" s="43">
        <f t="shared" si="10"/>
        <v>87101.856</v>
      </c>
      <c r="K196" s="43">
        <f t="shared" si="11"/>
        <v>97163.49035249998</v>
      </c>
    </row>
    <row r="197" spans="1:11" ht="14.25" customHeight="1">
      <c r="A197" s="247" t="s">
        <v>605</v>
      </c>
      <c r="B197" s="247" t="s">
        <v>606</v>
      </c>
      <c r="C197" s="43">
        <v>35</v>
      </c>
      <c r="D197" s="43">
        <v>99999999</v>
      </c>
      <c r="E197" s="248">
        <v>0.809</v>
      </c>
      <c r="F197" s="187"/>
      <c r="G197" s="43">
        <f t="shared" si="8"/>
        <v>52298.9113075</v>
      </c>
      <c r="H197" s="22"/>
      <c r="I197" s="43">
        <f t="shared" si="9"/>
        <v>50849.695</v>
      </c>
      <c r="J197" s="43">
        <f t="shared" si="10"/>
        <v>46883.168000000005</v>
      </c>
      <c r="K197" s="43">
        <f t="shared" si="11"/>
        <v>52298.9113075</v>
      </c>
    </row>
    <row r="198" spans="1:11" ht="14.25" customHeight="1">
      <c r="A198" s="249" t="s">
        <v>607</v>
      </c>
      <c r="B198" s="249" t="s">
        <v>608</v>
      </c>
      <c r="C198" s="43">
        <v>20</v>
      </c>
      <c r="D198" s="43">
        <v>369685</v>
      </c>
      <c r="E198" s="248">
        <v>2.192</v>
      </c>
      <c r="F198" s="187"/>
      <c r="G198" s="43">
        <f t="shared" si="8"/>
        <v>141704.83755999999</v>
      </c>
      <c r="H198" s="22"/>
      <c r="I198" s="43">
        <f t="shared" si="9"/>
        <v>137778.16</v>
      </c>
      <c r="J198" s="43">
        <f t="shared" si="10"/>
        <v>127030.78400000001</v>
      </c>
      <c r="K198" s="43">
        <f t="shared" si="11"/>
        <v>141704.83755999999</v>
      </c>
    </row>
    <row r="199" spans="1:11" ht="14.25" customHeight="1">
      <c r="A199" s="247" t="s">
        <v>609</v>
      </c>
      <c r="B199" s="247" t="s">
        <v>2753</v>
      </c>
      <c r="C199" s="43">
        <v>20</v>
      </c>
      <c r="D199" s="43">
        <v>261023</v>
      </c>
      <c r="E199" s="248">
        <v>1.596</v>
      </c>
      <c r="F199" s="187"/>
      <c r="G199" s="43">
        <f t="shared" si="8"/>
        <v>103175.60253</v>
      </c>
      <c r="H199" s="22"/>
      <c r="I199" s="43">
        <f t="shared" si="9"/>
        <v>100316.58</v>
      </c>
      <c r="J199" s="43">
        <f t="shared" si="10"/>
        <v>92491.392</v>
      </c>
      <c r="K199" s="43">
        <f t="shared" si="11"/>
        <v>103175.60253</v>
      </c>
    </row>
    <row r="200" spans="1:11" ht="14.25" customHeight="1">
      <c r="A200" s="249" t="s">
        <v>610</v>
      </c>
      <c r="B200" s="249" t="s">
        <v>2754</v>
      </c>
      <c r="C200" s="43">
        <v>15</v>
      </c>
      <c r="D200" s="43">
        <v>168940</v>
      </c>
      <c r="E200" s="248">
        <v>1.082</v>
      </c>
      <c r="F200" s="187"/>
      <c r="G200" s="43">
        <f t="shared" si="8"/>
        <v>69947.369635</v>
      </c>
      <c r="H200" s="22"/>
      <c r="I200" s="43">
        <f t="shared" si="9"/>
        <v>68009.11</v>
      </c>
      <c r="J200" s="43">
        <f t="shared" si="10"/>
        <v>62704.064000000006</v>
      </c>
      <c r="K200" s="43">
        <f t="shared" si="11"/>
        <v>69947.369635</v>
      </c>
    </row>
    <row r="201" spans="1:11" ht="14.25" customHeight="1">
      <c r="A201" s="247" t="s">
        <v>611</v>
      </c>
      <c r="B201" s="247" t="s">
        <v>2755</v>
      </c>
      <c r="C201" s="43">
        <v>9</v>
      </c>
      <c r="D201" s="43">
        <v>129065</v>
      </c>
      <c r="E201" s="248">
        <v>0.889</v>
      </c>
      <c r="F201" s="187"/>
      <c r="G201" s="43">
        <f t="shared" si="8"/>
        <v>57470.6207075</v>
      </c>
      <c r="H201" s="22"/>
      <c r="I201" s="43">
        <f t="shared" si="9"/>
        <v>55878.095</v>
      </c>
      <c r="J201" s="43">
        <f t="shared" si="10"/>
        <v>51519.328</v>
      </c>
      <c r="K201" s="43">
        <f t="shared" si="11"/>
        <v>57470.6207075</v>
      </c>
    </row>
    <row r="202" spans="1:11" ht="14.25" customHeight="1">
      <c r="A202" s="249" t="s">
        <v>612</v>
      </c>
      <c r="B202" s="249" t="s">
        <v>613</v>
      </c>
      <c r="C202" s="43">
        <v>16</v>
      </c>
      <c r="D202" s="43">
        <v>363192</v>
      </c>
      <c r="E202" s="248">
        <v>1.746</v>
      </c>
      <c r="F202" s="187"/>
      <c r="G202" s="43">
        <f t="shared" si="8"/>
        <v>112872.557655</v>
      </c>
      <c r="H202" s="22"/>
      <c r="I202" s="43">
        <f t="shared" si="9"/>
        <v>109744.83</v>
      </c>
      <c r="J202" s="43">
        <f t="shared" si="10"/>
        <v>101184.192</v>
      </c>
      <c r="K202" s="43">
        <f t="shared" si="11"/>
        <v>112872.557655</v>
      </c>
    </row>
    <row r="203" spans="1:11" ht="14.25" customHeight="1">
      <c r="A203" s="247" t="s">
        <v>614</v>
      </c>
      <c r="B203" s="247" t="s">
        <v>615</v>
      </c>
      <c r="C203" s="43">
        <v>6</v>
      </c>
      <c r="D203" s="43">
        <v>219224</v>
      </c>
      <c r="E203" s="248">
        <v>1.152</v>
      </c>
      <c r="F203" s="187"/>
      <c r="G203" s="43">
        <f t="shared" si="8"/>
        <v>74472.61536</v>
      </c>
      <c r="H203" s="22"/>
      <c r="I203" s="43">
        <f t="shared" si="9"/>
        <v>72408.95999999999</v>
      </c>
      <c r="J203" s="43">
        <f t="shared" si="10"/>
        <v>66760.704</v>
      </c>
      <c r="K203" s="43">
        <f t="shared" si="11"/>
        <v>74472.61536</v>
      </c>
    </row>
    <row r="204" spans="1:11" ht="14.25" customHeight="1">
      <c r="A204" s="249" t="s">
        <v>616</v>
      </c>
      <c r="B204" s="249" t="s">
        <v>2676</v>
      </c>
      <c r="C204" s="43">
        <v>5</v>
      </c>
      <c r="D204" s="43">
        <v>164288</v>
      </c>
      <c r="E204" s="248">
        <v>1.027</v>
      </c>
      <c r="F204" s="187"/>
      <c r="G204" s="43">
        <f t="shared" si="8"/>
        <v>66391.81942249999</v>
      </c>
      <c r="H204" s="22"/>
      <c r="I204" s="43">
        <f t="shared" si="9"/>
        <v>64552.08499999999</v>
      </c>
      <c r="J204" s="43">
        <f t="shared" si="10"/>
        <v>59516.704</v>
      </c>
      <c r="K204" s="43">
        <f t="shared" si="11"/>
        <v>66391.81942249999</v>
      </c>
    </row>
    <row r="205" spans="1:11" ht="14.25" customHeight="1">
      <c r="A205" s="247" t="s">
        <v>617</v>
      </c>
      <c r="B205" s="247" t="s">
        <v>2756</v>
      </c>
      <c r="C205" s="43">
        <v>13</v>
      </c>
      <c r="D205" s="43">
        <v>329766</v>
      </c>
      <c r="E205" s="248">
        <v>1.71</v>
      </c>
      <c r="F205" s="187"/>
      <c r="G205" s="43">
        <f t="shared" si="8"/>
        <v>110545.288425</v>
      </c>
      <c r="H205" s="22"/>
      <c r="I205" s="43">
        <f t="shared" si="9"/>
        <v>107482.05</v>
      </c>
      <c r="J205" s="43">
        <f t="shared" si="10"/>
        <v>99097.92</v>
      </c>
      <c r="K205" s="43">
        <f t="shared" si="11"/>
        <v>110545.288425</v>
      </c>
    </row>
    <row r="206" spans="1:11" ht="14.25" customHeight="1">
      <c r="A206" s="249" t="s">
        <v>618</v>
      </c>
      <c r="B206" s="249" t="s">
        <v>2757</v>
      </c>
      <c r="C206" s="43">
        <v>9</v>
      </c>
      <c r="D206" s="43">
        <v>270121</v>
      </c>
      <c r="E206" s="248">
        <v>1.433</v>
      </c>
      <c r="F206" s="187"/>
      <c r="G206" s="43">
        <f t="shared" si="8"/>
        <v>92638.2446275</v>
      </c>
      <c r="H206" s="22"/>
      <c r="I206" s="43">
        <f t="shared" si="9"/>
        <v>90071.215</v>
      </c>
      <c r="J206" s="43">
        <f t="shared" si="10"/>
        <v>83045.216</v>
      </c>
      <c r="K206" s="43">
        <f t="shared" si="11"/>
        <v>92638.2446275</v>
      </c>
    </row>
    <row r="207" spans="1:11" ht="14.25" customHeight="1">
      <c r="A207" s="247" t="s">
        <v>619</v>
      </c>
      <c r="B207" s="247" t="s">
        <v>620</v>
      </c>
      <c r="C207" s="43">
        <v>12</v>
      </c>
      <c r="D207" s="43">
        <v>309721</v>
      </c>
      <c r="E207" s="248">
        <v>1.385</v>
      </c>
      <c r="F207" s="187"/>
      <c r="G207" s="43">
        <f t="shared" si="8"/>
        <v>89535.2189875</v>
      </c>
      <c r="H207" s="22"/>
      <c r="I207" s="43">
        <f t="shared" si="9"/>
        <v>87054.175</v>
      </c>
      <c r="J207" s="43">
        <f t="shared" si="10"/>
        <v>80263.52</v>
      </c>
      <c r="K207" s="43">
        <f t="shared" si="11"/>
        <v>89535.2189875</v>
      </c>
    </row>
    <row r="208" spans="1:11" ht="14.25" customHeight="1">
      <c r="A208" s="249" t="s">
        <v>621</v>
      </c>
      <c r="B208" s="249" t="s">
        <v>622</v>
      </c>
      <c r="C208" s="43">
        <v>5</v>
      </c>
      <c r="D208" s="43">
        <v>172029</v>
      </c>
      <c r="E208" s="248">
        <v>0.961</v>
      </c>
      <c r="F208" s="187"/>
      <c r="G208" s="43">
        <f aca="true" t="shared" si="12" ref="G208:G271">(E208*$G$4)*$K$10</f>
        <v>62125.159167499995</v>
      </c>
      <c r="H208" s="22"/>
      <c r="I208" s="43">
        <f aca="true" t="shared" si="13" ref="I208:I271">E208*$G$4</f>
        <v>60403.655</v>
      </c>
      <c r="J208" s="43">
        <f aca="true" t="shared" si="14" ref="J208:J271">E208*$G$3</f>
        <v>55691.871999999996</v>
      </c>
      <c r="K208" s="43">
        <f aca="true" t="shared" si="15" ref="K208:K271">(E208*$G$4)*$K$10</f>
        <v>62125.159167499995</v>
      </c>
    </row>
    <row r="209" spans="1:11" ht="14.25" customHeight="1">
      <c r="A209" s="247" t="s">
        <v>623</v>
      </c>
      <c r="B209" s="247" t="s">
        <v>624</v>
      </c>
      <c r="C209" s="43">
        <v>25</v>
      </c>
      <c r="D209" s="43">
        <v>264762</v>
      </c>
      <c r="E209" s="248">
        <v>1.512</v>
      </c>
      <c r="F209" s="187"/>
      <c r="G209" s="43">
        <f t="shared" si="12"/>
        <v>97745.30765999999</v>
      </c>
      <c r="H209" s="22"/>
      <c r="I209" s="43">
        <f t="shared" si="13"/>
        <v>95036.76</v>
      </c>
      <c r="J209" s="43">
        <f t="shared" si="14"/>
        <v>87623.424</v>
      </c>
      <c r="K209" s="43">
        <f t="shared" si="15"/>
        <v>97745.30765999999</v>
      </c>
    </row>
    <row r="210" spans="1:11" ht="14.25" customHeight="1">
      <c r="A210" s="249" t="s">
        <v>625</v>
      </c>
      <c r="B210" s="249" t="s">
        <v>626</v>
      </c>
      <c r="C210" s="43">
        <v>13</v>
      </c>
      <c r="D210" s="43">
        <v>126405</v>
      </c>
      <c r="E210" s="248">
        <v>0.812</v>
      </c>
      <c r="F210" s="187"/>
      <c r="G210" s="43">
        <f t="shared" si="12"/>
        <v>52492.85041</v>
      </c>
      <c r="H210" s="22"/>
      <c r="I210" s="43">
        <f t="shared" si="13"/>
        <v>51038.26</v>
      </c>
      <c r="J210" s="43">
        <f t="shared" si="14"/>
        <v>47057.024000000005</v>
      </c>
      <c r="K210" s="43">
        <f t="shared" si="15"/>
        <v>52492.85041</v>
      </c>
    </row>
    <row r="211" spans="1:11" ht="14.25" customHeight="1">
      <c r="A211" s="247" t="s">
        <v>627</v>
      </c>
      <c r="B211" s="247" t="s">
        <v>628</v>
      </c>
      <c r="C211" s="43">
        <v>35</v>
      </c>
      <c r="D211" s="43">
        <v>99999999</v>
      </c>
      <c r="E211" s="248">
        <v>0.632</v>
      </c>
      <c r="F211" s="187"/>
      <c r="G211" s="43">
        <f t="shared" si="12"/>
        <v>40856.50426</v>
      </c>
      <c r="H211" s="22"/>
      <c r="I211" s="43">
        <f t="shared" si="13"/>
        <v>39724.36</v>
      </c>
      <c r="J211" s="43">
        <f t="shared" si="14"/>
        <v>36625.664</v>
      </c>
      <c r="K211" s="43">
        <f t="shared" si="15"/>
        <v>40856.50426</v>
      </c>
    </row>
    <row r="212" spans="1:11" ht="14.25" customHeight="1">
      <c r="A212" s="249" t="s">
        <v>629</v>
      </c>
      <c r="B212" s="249" t="s">
        <v>630</v>
      </c>
      <c r="C212" s="43">
        <v>17</v>
      </c>
      <c r="D212" s="43">
        <v>171537</v>
      </c>
      <c r="E212" s="248">
        <v>1.074</v>
      </c>
      <c r="F212" s="187"/>
      <c r="G212" s="43">
        <f t="shared" si="12"/>
        <v>69430.198695</v>
      </c>
      <c r="H212" s="22"/>
      <c r="I212" s="43">
        <f t="shared" si="13"/>
        <v>67506.27</v>
      </c>
      <c r="J212" s="43">
        <f t="shared" si="14"/>
        <v>62240.448000000004</v>
      </c>
      <c r="K212" s="43">
        <f t="shared" si="15"/>
        <v>69430.198695</v>
      </c>
    </row>
    <row r="213" spans="1:11" ht="14.25" customHeight="1">
      <c r="A213" s="247" t="s">
        <v>631</v>
      </c>
      <c r="B213" s="247" t="s">
        <v>632</v>
      </c>
      <c r="C213" s="43">
        <v>10</v>
      </c>
      <c r="D213" s="43">
        <v>110097</v>
      </c>
      <c r="E213" s="248">
        <v>0.716</v>
      </c>
      <c r="F213" s="187"/>
      <c r="G213" s="43">
        <f t="shared" si="12"/>
        <v>46286.79913</v>
      </c>
      <c r="H213" s="22"/>
      <c r="I213" s="43">
        <f t="shared" si="13"/>
        <v>45004.18</v>
      </c>
      <c r="J213" s="43">
        <f t="shared" si="14"/>
        <v>41493.632</v>
      </c>
      <c r="K213" s="43">
        <f t="shared" si="15"/>
        <v>46286.79913</v>
      </c>
    </row>
    <row r="214" spans="1:11" ht="14.25" customHeight="1">
      <c r="A214" s="249" t="s">
        <v>633</v>
      </c>
      <c r="B214" s="249" t="s">
        <v>634</v>
      </c>
      <c r="C214" s="43">
        <v>9</v>
      </c>
      <c r="D214" s="43">
        <v>87088</v>
      </c>
      <c r="E214" s="248">
        <v>0.607</v>
      </c>
      <c r="F214" s="187"/>
      <c r="G214" s="43">
        <f t="shared" si="12"/>
        <v>39240.3450725</v>
      </c>
      <c r="H214" s="22"/>
      <c r="I214" s="43">
        <f t="shared" si="13"/>
        <v>38152.985</v>
      </c>
      <c r="J214" s="43">
        <f t="shared" si="14"/>
        <v>35176.864</v>
      </c>
      <c r="K214" s="43">
        <f t="shared" si="15"/>
        <v>39240.3450725</v>
      </c>
    </row>
    <row r="215" spans="1:11" ht="14.25" customHeight="1">
      <c r="A215" s="247" t="s">
        <v>635</v>
      </c>
      <c r="B215" s="247" t="s">
        <v>41</v>
      </c>
      <c r="C215" s="43">
        <v>5</v>
      </c>
      <c r="D215" s="43">
        <v>63564</v>
      </c>
      <c r="E215" s="248">
        <v>0.385</v>
      </c>
      <c r="F215" s="187"/>
      <c r="G215" s="43">
        <f t="shared" si="12"/>
        <v>24888.8514875</v>
      </c>
      <c r="H215" s="22"/>
      <c r="I215" s="43">
        <f t="shared" si="13"/>
        <v>24199.175</v>
      </c>
      <c r="J215" s="43">
        <f t="shared" si="14"/>
        <v>22311.52</v>
      </c>
      <c r="K215" s="43">
        <f t="shared" si="15"/>
        <v>24888.8514875</v>
      </c>
    </row>
    <row r="216" spans="1:11" ht="14.25" customHeight="1">
      <c r="A216" s="249" t="s">
        <v>636</v>
      </c>
      <c r="B216" s="249" t="s">
        <v>2677</v>
      </c>
      <c r="C216" s="43">
        <v>27</v>
      </c>
      <c r="D216" s="43">
        <v>384833</v>
      </c>
      <c r="E216" s="248">
        <v>1.971</v>
      </c>
      <c r="F216" s="187"/>
      <c r="G216" s="43">
        <f t="shared" si="12"/>
        <v>127417.9903425</v>
      </c>
      <c r="H216" s="22"/>
      <c r="I216" s="43">
        <f t="shared" si="13"/>
        <v>123887.205</v>
      </c>
      <c r="J216" s="43">
        <f t="shared" si="14"/>
        <v>114223.392</v>
      </c>
      <c r="K216" s="43">
        <f t="shared" si="15"/>
        <v>127417.9903425</v>
      </c>
    </row>
    <row r="217" spans="1:11" ht="14.25" customHeight="1">
      <c r="A217" s="247" t="s">
        <v>637</v>
      </c>
      <c r="B217" s="247" t="s">
        <v>2678</v>
      </c>
      <c r="C217" s="43">
        <v>15</v>
      </c>
      <c r="D217" s="43">
        <v>166990</v>
      </c>
      <c r="E217" s="248">
        <v>0.987</v>
      </c>
      <c r="F217" s="187"/>
      <c r="G217" s="43">
        <f t="shared" si="12"/>
        <v>63805.9647225</v>
      </c>
      <c r="H217" s="22"/>
      <c r="I217" s="43">
        <f t="shared" si="13"/>
        <v>62037.885</v>
      </c>
      <c r="J217" s="43">
        <f t="shared" si="14"/>
        <v>57198.623999999996</v>
      </c>
      <c r="K217" s="43">
        <f t="shared" si="15"/>
        <v>63805.9647225</v>
      </c>
    </row>
    <row r="218" spans="1:11" ht="14.25" customHeight="1">
      <c r="A218" s="249" t="s">
        <v>638</v>
      </c>
      <c r="B218" s="249" t="s">
        <v>2679</v>
      </c>
      <c r="C218" s="43">
        <v>12</v>
      </c>
      <c r="D218" s="43">
        <v>144897</v>
      </c>
      <c r="E218" s="248">
        <v>0.925</v>
      </c>
      <c r="F218" s="187"/>
      <c r="G218" s="43">
        <f t="shared" si="12"/>
        <v>59797.8899375</v>
      </c>
      <c r="H218" s="22"/>
      <c r="I218" s="43">
        <f t="shared" si="13"/>
        <v>58140.875</v>
      </c>
      <c r="J218" s="43">
        <f t="shared" si="14"/>
        <v>53605.600000000006</v>
      </c>
      <c r="K218" s="43">
        <f t="shared" si="15"/>
        <v>59797.8899375</v>
      </c>
    </row>
    <row r="219" spans="1:11" ht="14.25" customHeight="1">
      <c r="A219" s="247" t="s">
        <v>639</v>
      </c>
      <c r="B219" s="247" t="s">
        <v>2680</v>
      </c>
      <c r="C219" s="43">
        <v>9</v>
      </c>
      <c r="D219" s="43">
        <v>221093</v>
      </c>
      <c r="E219" s="248">
        <v>1.321</v>
      </c>
      <c r="F219" s="187"/>
      <c r="G219" s="43">
        <f t="shared" si="12"/>
        <v>85397.8514675</v>
      </c>
      <c r="H219" s="22"/>
      <c r="I219" s="43">
        <f t="shared" si="13"/>
        <v>83031.455</v>
      </c>
      <c r="J219" s="43">
        <f t="shared" si="14"/>
        <v>76554.592</v>
      </c>
      <c r="K219" s="43">
        <f t="shared" si="15"/>
        <v>85397.8514675</v>
      </c>
    </row>
    <row r="220" spans="1:11" ht="14.25" customHeight="1">
      <c r="A220" s="249" t="s">
        <v>640</v>
      </c>
      <c r="B220" s="249" t="s">
        <v>2681</v>
      </c>
      <c r="C220" s="43">
        <v>6</v>
      </c>
      <c r="D220" s="43">
        <v>109846</v>
      </c>
      <c r="E220" s="248">
        <v>0.729</v>
      </c>
      <c r="F220" s="187"/>
      <c r="G220" s="43">
        <f t="shared" si="12"/>
        <v>47127.2019075</v>
      </c>
      <c r="H220" s="22"/>
      <c r="I220" s="43">
        <f t="shared" si="13"/>
        <v>45821.295</v>
      </c>
      <c r="J220" s="43">
        <f t="shared" si="14"/>
        <v>42247.008</v>
      </c>
      <c r="K220" s="43">
        <f t="shared" si="15"/>
        <v>47127.2019075</v>
      </c>
    </row>
    <row r="221" spans="1:11" ht="14.25" customHeight="1">
      <c r="A221" s="247" t="s">
        <v>641</v>
      </c>
      <c r="B221" s="247" t="s">
        <v>2682</v>
      </c>
      <c r="C221" s="43">
        <v>6</v>
      </c>
      <c r="D221" s="43">
        <v>103613</v>
      </c>
      <c r="E221" s="248">
        <v>0.695</v>
      </c>
      <c r="F221" s="187"/>
      <c r="G221" s="43">
        <f t="shared" si="12"/>
        <v>44929.225412499996</v>
      </c>
      <c r="H221" s="22"/>
      <c r="I221" s="43">
        <f t="shared" si="13"/>
        <v>43684.225</v>
      </c>
      <c r="J221" s="43">
        <f t="shared" si="14"/>
        <v>40276.64</v>
      </c>
      <c r="K221" s="43">
        <f t="shared" si="15"/>
        <v>44929.225412499996</v>
      </c>
    </row>
    <row r="222" spans="1:11" ht="14.25" customHeight="1">
      <c r="A222" s="249" t="s">
        <v>642</v>
      </c>
      <c r="B222" s="249" t="s">
        <v>643</v>
      </c>
      <c r="C222" s="43">
        <v>72</v>
      </c>
      <c r="D222" s="43">
        <v>648807</v>
      </c>
      <c r="E222" s="248">
        <v>3.89</v>
      </c>
      <c r="F222" s="187"/>
      <c r="G222" s="43">
        <f t="shared" si="12"/>
        <v>251474.36957500002</v>
      </c>
      <c r="H222" s="22"/>
      <c r="I222" s="43">
        <f t="shared" si="13"/>
        <v>244505.95</v>
      </c>
      <c r="J222" s="43">
        <f t="shared" si="14"/>
        <v>225433.28</v>
      </c>
      <c r="K222" s="43">
        <f t="shared" si="15"/>
        <v>251474.36957500002</v>
      </c>
    </row>
    <row r="223" spans="1:11" ht="14.25" customHeight="1">
      <c r="A223" s="247" t="s">
        <v>644</v>
      </c>
      <c r="B223" s="247" t="s">
        <v>645</v>
      </c>
      <c r="C223" s="43">
        <v>62</v>
      </c>
      <c r="D223" s="43">
        <v>481390</v>
      </c>
      <c r="E223" s="248">
        <v>3.198</v>
      </c>
      <c r="F223" s="187"/>
      <c r="G223" s="43">
        <f t="shared" si="12"/>
        <v>206739.083265</v>
      </c>
      <c r="H223" s="22"/>
      <c r="I223" s="43">
        <f t="shared" si="13"/>
        <v>201010.29</v>
      </c>
      <c r="J223" s="43">
        <f t="shared" si="14"/>
        <v>185330.49599999998</v>
      </c>
      <c r="K223" s="43">
        <f t="shared" si="15"/>
        <v>206739.083265</v>
      </c>
    </row>
    <row r="224" spans="1:11" ht="14.25" customHeight="1">
      <c r="A224" s="249" t="s">
        <v>646</v>
      </c>
      <c r="B224" s="249" t="s">
        <v>647</v>
      </c>
      <c r="C224" s="43">
        <v>60</v>
      </c>
      <c r="D224" s="43">
        <v>382172</v>
      </c>
      <c r="E224" s="248">
        <v>2.522</v>
      </c>
      <c r="F224" s="187"/>
      <c r="G224" s="43">
        <f t="shared" si="12"/>
        <v>163038.138835</v>
      </c>
      <c r="H224" s="22"/>
      <c r="I224" s="43">
        <f t="shared" si="13"/>
        <v>158520.31</v>
      </c>
      <c r="J224" s="43">
        <f t="shared" si="14"/>
        <v>146154.944</v>
      </c>
      <c r="K224" s="43">
        <f t="shared" si="15"/>
        <v>163038.138835</v>
      </c>
    </row>
    <row r="225" spans="1:11" ht="14.25" customHeight="1">
      <c r="A225" s="247" t="s">
        <v>648</v>
      </c>
      <c r="B225" s="247" t="s">
        <v>649</v>
      </c>
      <c r="C225" s="43">
        <v>25</v>
      </c>
      <c r="D225" s="43">
        <v>240785</v>
      </c>
      <c r="E225" s="248">
        <v>1.321</v>
      </c>
      <c r="F225" s="187"/>
      <c r="G225" s="43">
        <f t="shared" si="12"/>
        <v>85397.8514675</v>
      </c>
      <c r="H225" s="22"/>
      <c r="I225" s="43">
        <f t="shared" si="13"/>
        <v>83031.455</v>
      </c>
      <c r="J225" s="43">
        <f t="shared" si="14"/>
        <v>76554.592</v>
      </c>
      <c r="K225" s="43">
        <f t="shared" si="15"/>
        <v>85397.8514675</v>
      </c>
    </row>
    <row r="226" spans="1:11" ht="14.25" customHeight="1">
      <c r="A226" s="249" t="s">
        <v>650</v>
      </c>
      <c r="B226" s="249" t="s">
        <v>651</v>
      </c>
      <c r="C226" s="43">
        <v>16</v>
      </c>
      <c r="D226" s="43">
        <v>137620</v>
      </c>
      <c r="E226" s="248">
        <v>0.841</v>
      </c>
      <c r="F226" s="187"/>
      <c r="G226" s="43">
        <f t="shared" si="12"/>
        <v>54367.5950675</v>
      </c>
      <c r="H226" s="22"/>
      <c r="I226" s="43">
        <f t="shared" si="13"/>
        <v>52861.055</v>
      </c>
      <c r="J226" s="43">
        <f t="shared" si="14"/>
        <v>48737.632</v>
      </c>
      <c r="K226" s="43">
        <f t="shared" si="15"/>
        <v>54367.5950675</v>
      </c>
    </row>
    <row r="227" spans="1:11" ht="14.25" customHeight="1">
      <c r="A227" s="247" t="s">
        <v>652</v>
      </c>
      <c r="B227" s="247" t="s">
        <v>653</v>
      </c>
      <c r="C227" s="43">
        <v>16</v>
      </c>
      <c r="D227" s="43">
        <v>114712</v>
      </c>
      <c r="E227" s="248">
        <v>0.748</v>
      </c>
      <c r="F227" s="187"/>
      <c r="G227" s="43">
        <f t="shared" si="12"/>
        <v>48355.48289</v>
      </c>
      <c r="H227" s="22"/>
      <c r="I227" s="43">
        <f t="shared" si="13"/>
        <v>47015.54</v>
      </c>
      <c r="J227" s="43">
        <f t="shared" si="14"/>
        <v>43348.096</v>
      </c>
      <c r="K227" s="43">
        <f t="shared" si="15"/>
        <v>48355.48289</v>
      </c>
    </row>
    <row r="228" spans="1:11" ht="14.25" customHeight="1">
      <c r="A228" s="249" t="s">
        <v>654</v>
      </c>
      <c r="B228" s="249" t="s">
        <v>3398</v>
      </c>
      <c r="C228" s="43">
        <v>12</v>
      </c>
      <c r="D228" s="43">
        <v>401308</v>
      </c>
      <c r="E228" s="248">
        <v>1.777</v>
      </c>
      <c r="F228" s="187"/>
      <c r="G228" s="43">
        <f t="shared" si="12"/>
        <v>114876.59504749998</v>
      </c>
      <c r="H228" s="22"/>
      <c r="I228" s="43">
        <f t="shared" si="13"/>
        <v>111693.33499999999</v>
      </c>
      <c r="J228" s="43">
        <f t="shared" si="14"/>
        <v>102980.704</v>
      </c>
      <c r="K228" s="43">
        <f t="shared" si="15"/>
        <v>114876.59504749998</v>
      </c>
    </row>
    <row r="229" spans="1:11" ht="14.25" customHeight="1">
      <c r="A229" s="247" t="s">
        <v>655</v>
      </c>
      <c r="B229" s="247" t="s">
        <v>3399</v>
      </c>
      <c r="C229" s="43">
        <v>8</v>
      </c>
      <c r="D229" s="43">
        <v>233030</v>
      </c>
      <c r="E229" s="248">
        <v>0.985</v>
      </c>
      <c r="F229" s="187"/>
      <c r="G229" s="43">
        <f t="shared" si="12"/>
        <v>63676.67198749999</v>
      </c>
      <c r="H229" s="22"/>
      <c r="I229" s="43">
        <f t="shared" si="13"/>
        <v>61912.174999999996</v>
      </c>
      <c r="J229" s="43">
        <f t="shared" si="14"/>
        <v>57082.72</v>
      </c>
      <c r="K229" s="43">
        <f t="shared" si="15"/>
        <v>63676.67198749999</v>
      </c>
    </row>
    <row r="230" spans="1:11" ht="14.25" customHeight="1">
      <c r="A230" s="249" t="s">
        <v>656</v>
      </c>
      <c r="B230" s="249" t="s">
        <v>657</v>
      </c>
      <c r="C230" s="43">
        <v>13</v>
      </c>
      <c r="D230" s="43">
        <v>119945</v>
      </c>
      <c r="E230" s="248">
        <v>0.718</v>
      </c>
      <c r="F230" s="187"/>
      <c r="G230" s="43">
        <f t="shared" si="12"/>
        <v>46416.091864999995</v>
      </c>
      <c r="H230" s="22"/>
      <c r="I230" s="43">
        <f t="shared" si="13"/>
        <v>45129.89</v>
      </c>
      <c r="J230" s="43">
        <f t="shared" si="14"/>
        <v>41609.536</v>
      </c>
      <c r="K230" s="43">
        <f t="shared" si="15"/>
        <v>46416.091864999995</v>
      </c>
    </row>
    <row r="231" spans="1:11" ht="14.25" customHeight="1">
      <c r="A231" s="247" t="s">
        <v>658</v>
      </c>
      <c r="B231" s="247" t="s">
        <v>659</v>
      </c>
      <c r="C231" s="43">
        <v>9</v>
      </c>
      <c r="D231" s="43">
        <v>99417</v>
      </c>
      <c r="E231" s="248">
        <v>0.588</v>
      </c>
      <c r="F231" s="187"/>
      <c r="G231" s="43">
        <f t="shared" si="12"/>
        <v>38012.06409</v>
      </c>
      <c r="H231" s="22"/>
      <c r="I231" s="43">
        <f t="shared" si="13"/>
        <v>36958.74</v>
      </c>
      <c r="J231" s="43">
        <f t="shared" si="14"/>
        <v>34075.776</v>
      </c>
      <c r="K231" s="43">
        <f t="shared" si="15"/>
        <v>38012.06409</v>
      </c>
    </row>
    <row r="232" spans="1:11" ht="14.25" customHeight="1">
      <c r="A232" s="249" t="s">
        <v>660</v>
      </c>
      <c r="B232" s="249" t="s">
        <v>661</v>
      </c>
      <c r="C232" s="43">
        <v>24</v>
      </c>
      <c r="D232" s="43">
        <v>233174</v>
      </c>
      <c r="E232" s="248">
        <v>1.382</v>
      </c>
      <c r="F232" s="187"/>
      <c r="G232" s="43">
        <f t="shared" si="12"/>
        <v>89341.279885</v>
      </c>
      <c r="H232" s="22"/>
      <c r="I232" s="43">
        <f t="shared" si="13"/>
        <v>86865.61</v>
      </c>
      <c r="J232" s="43">
        <f t="shared" si="14"/>
        <v>80089.66399999999</v>
      </c>
      <c r="K232" s="43">
        <f t="shared" si="15"/>
        <v>89341.279885</v>
      </c>
    </row>
    <row r="233" spans="1:11" ht="14.25" customHeight="1">
      <c r="A233" s="247" t="s">
        <v>662</v>
      </c>
      <c r="B233" s="247" t="s">
        <v>42</v>
      </c>
      <c r="C233" s="43">
        <v>20</v>
      </c>
      <c r="D233" s="43">
        <v>170762</v>
      </c>
      <c r="E233" s="248">
        <v>0.96</v>
      </c>
      <c r="F233" s="187"/>
      <c r="G233" s="43">
        <f t="shared" si="12"/>
        <v>62060.5128</v>
      </c>
      <c r="H233" s="22"/>
      <c r="I233" s="43">
        <f t="shared" si="13"/>
        <v>60340.799999999996</v>
      </c>
      <c r="J233" s="43">
        <f t="shared" si="14"/>
        <v>55633.92</v>
      </c>
      <c r="K233" s="43">
        <f t="shared" si="15"/>
        <v>62060.5128</v>
      </c>
    </row>
    <row r="234" spans="1:11" ht="14.25" customHeight="1">
      <c r="A234" s="249" t="s">
        <v>663</v>
      </c>
      <c r="B234" s="249" t="s">
        <v>43</v>
      </c>
      <c r="C234" s="43">
        <v>9</v>
      </c>
      <c r="D234" s="43">
        <v>111303</v>
      </c>
      <c r="E234" s="248">
        <v>0.624</v>
      </c>
      <c r="F234" s="187"/>
      <c r="G234" s="43">
        <f t="shared" si="12"/>
        <v>40339.33332</v>
      </c>
      <c r="H234" s="22"/>
      <c r="I234" s="43">
        <f t="shared" si="13"/>
        <v>39221.52</v>
      </c>
      <c r="J234" s="43">
        <f t="shared" si="14"/>
        <v>36162.048</v>
      </c>
      <c r="K234" s="43">
        <f t="shared" si="15"/>
        <v>40339.33332</v>
      </c>
    </row>
    <row r="235" spans="1:11" ht="14.25" customHeight="1">
      <c r="A235" s="247" t="s">
        <v>664</v>
      </c>
      <c r="B235" s="247" t="s">
        <v>665</v>
      </c>
      <c r="C235" s="43">
        <v>21</v>
      </c>
      <c r="D235" s="43">
        <v>184830</v>
      </c>
      <c r="E235" s="248">
        <v>1.241</v>
      </c>
      <c r="F235" s="187"/>
      <c r="G235" s="43">
        <f t="shared" si="12"/>
        <v>80226.14206750001</v>
      </c>
      <c r="H235" s="22"/>
      <c r="I235" s="43">
        <f t="shared" si="13"/>
        <v>78003.05500000001</v>
      </c>
      <c r="J235" s="43">
        <f t="shared" si="14"/>
        <v>71918.432</v>
      </c>
      <c r="K235" s="43">
        <f t="shared" si="15"/>
        <v>80226.14206750001</v>
      </c>
    </row>
    <row r="236" spans="1:11" ht="14.25" customHeight="1">
      <c r="A236" s="249" t="s">
        <v>666</v>
      </c>
      <c r="B236" s="249" t="s">
        <v>44</v>
      </c>
      <c r="C236" s="43">
        <v>12</v>
      </c>
      <c r="D236" s="43">
        <v>111346</v>
      </c>
      <c r="E236" s="248">
        <v>0.581</v>
      </c>
      <c r="F236" s="187"/>
      <c r="G236" s="43">
        <f t="shared" si="12"/>
        <v>37559.539517499994</v>
      </c>
      <c r="H236" s="22"/>
      <c r="I236" s="43">
        <f t="shared" si="13"/>
        <v>36518.755</v>
      </c>
      <c r="J236" s="43">
        <f t="shared" si="14"/>
        <v>33670.112</v>
      </c>
      <c r="K236" s="43">
        <f t="shared" si="15"/>
        <v>37559.539517499994</v>
      </c>
    </row>
    <row r="237" spans="1:11" ht="14.25" customHeight="1">
      <c r="A237" s="247" t="s">
        <v>667</v>
      </c>
      <c r="B237" s="247" t="s">
        <v>45</v>
      </c>
      <c r="C237" s="43">
        <v>6</v>
      </c>
      <c r="D237" s="43">
        <v>76485</v>
      </c>
      <c r="E237" s="248">
        <v>0.448</v>
      </c>
      <c r="F237" s="187"/>
      <c r="G237" s="43">
        <f t="shared" si="12"/>
        <v>28961.57264</v>
      </c>
      <c r="H237" s="22"/>
      <c r="I237" s="43">
        <f t="shared" si="13"/>
        <v>28159.04</v>
      </c>
      <c r="J237" s="43">
        <f t="shared" si="14"/>
        <v>25962.496</v>
      </c>
      <c r="K237" s="43">
        <f t="shared" si="15"/>
        <v>28961.57264</v>
      </c>
    </row>
    <row r="238" spans="1:11" ht="14.25" customHeight="1">
      <c r="A238" s="249" t="s">
        <v>668</v>
      </c>
      <c r="B238" s="249" t="s">
        <v>669</v>
      </c>
      <c r="C238" s="43">
        <v>19</v>
      </c>
      <c r="D238" s="43">
        <v>190356</v>
      </c>
      <c r="E238" s="248">
        <v>0.915</v>
      </c>
      <c r="F238" s="187"/>
      <c r="G238" s="43">
        <f t="shared" si="12"/>
        <v>59151.426262500005</v>
      </c>
      <c r="H238" s="22"/>
      <c r="I238" s="43">
        <f t="shared" si="13"/>
        <v>57512.325000000004</v>
      </c>
      <c r="J238" s="43">
        <f t="shared" si="14"/>
        <v>53026.08</v>
      </c>
      <c r="K238" s="43">
        <f t="shared" si="15"/>
        <v>59151.426262500005</v>
      </c>
    </row>
    <row r="239" spans="1:11" ht="14.25" customHeight="1">
      <c r="A239" s="247" t="s">
        <v>670</v>
      </c>
      <c r="B239" s="247" t="s">
        <v>671</v>
      </c>
      <c r="C239" s="43">
        <v>9</v>
      </c>
      <c r="D239" s="43">
        <v>84456</v>
      </c>
      <c r="E239" s="248">
        <v>0.487</v>
      </c>
      <c r="F239" s="187"/>
      <c r="G239" s="43">
        <f t="shared" si="12"/>
        <v>31482.780972499997</v>
      </c>
      <c r="H239" s="22"/>
      <c r="I239" s="43">
        <f t="shared" si="13"/>
        <v>30610.385</v>
      </c>
      <c r="J239" s="43">
        <f t="shared" si="14"/>
        <v>28222.624</v>
      </c>
      <c r="K239" s="43">
        <f t="shared" si="15"/>
        <v>31482.780972499997</v>
      </c>
    </row>
    <row r="240" spans="1:11" ht="14.25" customHeight="1">
      <c r="A240" s="249" t="s">
        <v>672</v>
      </c>
      <c r="B240" s="249" t="s">
        <v>673</v>
      </c>
      <c r="C240" s="43">
        <v>5</v>
      </c>
      <c r="D240" s="43">
        <v>60915</v>
      </c>
      <c r="E240" s="248">
        <v>0.387</v>
      </c>
      <c r="F240" s="187"/>
      <c r="G240" s="43">
        <f t="shared" si="12"/>
        <v>25018.144222500003</v>
      </c>
      <c r="H240" s="22"/>
      <c r="I240" s="43">
        <f t="shared" si="13"/>
        <v>24324.885000000002</v>
      </c>
      <c r="J240" s="43">
        <f t="shared" si="14"/>
        <v>22427.424</v>
      </c>
      <c r="K240" s="43">
        <f t="shared" si="15"/>
        <v>25018.144222500003</v>
      </c>
    </row>
    <row r="241" spans="1:11" ht="14.25" customHeight="1">
      <c r="A241" s="247" t="s">
        <v>674</v>
      </c>
      <c r="B241" s="247" t="s">
        <v>3405</v>
      </c>
      <c r="C241" s="43">
        <v>39</v>
      </c>
      <c r="D241" s="43">
        <v>331673</v>
      </c>
      <c r="E241" s="248">
        <v>1.805</v>
      </c>
      <c r="F241" s="187"/>
      <c r="G241" s="43">
        <f t="shared" si="12"/>
        <v>116686.6933375</v>
      </c>
      <c r="H241" s="22"/>
      <c r="I241" s="43">
        <f t="shared" si="13"/>
        <v>113453.275</v>
      </c>
      <c r="J241" s="43">
        <f t="shared" si="14"/>
        <v>104603.36</v>
      </c>
      <c r="K241" s="43">
        <f t="shared" si="15"/>
        <v>116686.6933375</v>
      </c>
    </row>
    <row r="242" spans="1:11" ht="14.25" customHeight="1">
      <c r="A242" s="249" t="s">
        <v>675</v>
      </c>
      <c r="B242" s="249" t="s">
        <v>3406</v>
      </c>
      <c r="C242" s="43">
        <v>16</v>
      </c>
      <c r="D242" s="43">
        <v>146978</v>
      </c>
      <c r="E242" s="248">
        <v>0.823</v>
      </c>
      <c r="F242" s="187"/>
      <c r="G242" s="43">
        <f t="shared" si="12"/>
        <v>53203.96045249999</v>
      </c>
      <c r="H242" s="22"/>
      <c r="I242" s="43">
        <f t="shared" si="13"/>
        <v>51729.66499999999</v>
      </c>
      <c r="J242" s="43">
        <f t="shared" si="14"/>
        <v>47694.496</v>
      </c>
      <c r="K242" s="43">
        <f t="shared" si="15"/>
        <v>53203.96045249999</v>
      </c>
    </row>
    <row r="243" spans="1:11" ht="14.25" customHeight="1">
      <c r="A243" s="247" t="s">
        <v>676</v>
      </c>
      <c r="B243" s="247" t="s">
        <v>3407</v>
      </c>
      <c r="C243" s="43">
        <v>9</v>
      </c>
      <c r="D243" s="43">
        <v>104619</v>
      </c>
      <c r="E243" s="248">
        <v>0.598</v>
      </c>
      <c r="F243" s="187"/>
      <c r="G243" s="43">
        <f t="shared" si="12"/>
        <v>38658.527765</v>
      </c>
      <c r="H243" s="22"/>
      <c r="I243" s="43">
        <f t="shared" si="13"/>
        <v>37587.29</v>
      </c>
      <c r="J243" s="43">
        <f t="shared" si="14"/>
        <v>34655.296</v>
      </c>
      <c r="K243" s="43">
        <f t="shared" si="15"/>
        <v>38658.527765</v>
      </c>
    </row>
    <row r="244" spans="1:11" ht="14.25" customHeight="1">
      <c r="A244" s="249" t="s">
        <v>677</v>
      </c>
      <c r="B244" s="249" t="s">
        <v>3409</v>
      </c>
      <c r="C244" s="43">
        <v>14</v>
      </c>
      <c r="D244" s="43">
        <v>192681</v>
      </c>
      <c r="E244" s="248">
        <v>0.807</v>
      </c>
      <c r="F244" s="187"/>
      <c r="G244" s="43">
        <f t="shared" si="12"/>
        <v>52169.618572499996</v>
      </c>
      <c r="H244" s="22"/>
      <c r="I244" s="43">
        <f t="shared" si="13"/>
        <v>50723.985</v>
      </c>
      <c r="J244" s="43">
        <f t="shared" si="14"/>
        <v>46767.264</v>
      </c>
      <c r="K244" s="43">
        <f t="shared" si="15"/>
        <v>52169.618572499996</v>
      </c>
    </row>
    <row r="245" spans="1:11" ht="14.25" customHeight="1">
      <c r="A245" s="247" t="s">
        <v>678</v>
      </c>
      <c r="B245" s="247" t="s">
        <v>3410</v>
      </c>
      <c r="C245" s="43">
        <v>5</v>
      </c>
      <c r="D245" s="43">
        <v>119822</v>
      </c>
      <c r="E245" s="248">
        <v>0.596</v>
      </c>
      <c r="F245" s="187"/>
      <c r="G245" s="43">
        <f t="shared" si="12"/>
        <v>38529.23503</v>
      </c>
      <c r="H245" s="22"/>
      <c r="I245" s="43">
        <f t="shared" si="13"/>
        <v>37461.58</v>
      </c>
      <c r="J245" s="43">
        <f t="shared" si="14"/>
        <v>34539.392</v>
      </c>
      <c r="K245" s="43">
        <f t="shared" si="15"/>
        <v>38529.23503</v>
      </c>
    </row>
    <row r="246" spans="1:11" ht="14.25" customHeight="1">
      <c r="A246" s="249" t="s">
        <v>679</v>
      </c>
      <c r="B246" s="249" t="s">
        <v>46</v>
      </c>
      <c r="C246" s="43">
        <v>9</v>
      </c>
      <c r="D246" s="43">
        <v>98417</v>
      </c>
      <c r="E246" s="248">
        <v>0.572</v>
      </c>
      <c r="F246" s="187"/>
      <c r="G246" s="43">
        <f t="shared" si="12"/>
        <v>36977.72221</v>
      </c>
      <c r="H246" s="22"/>
      <c r="I246" s="43">
        <f t="shared" si="13"/>
        <v>35953.06</v>
      </c>
      <c r="J246" s="43">
        <f t="shared" si="14"/>
        <v>33148.543999999994</v>
      </c>
      <c r="K246" s="43">
        <f t="shared" si="15"/>
        <v>36977.72221</v>
      </c>
    </row>
    <row r="247" spans="1:11" ht="14.25" customHeight="1">
      <c r="A247" s="247" t="s">
        <v>680</v>
      </c>
      <c r="B247" s="247" t="s">
        <v>47</v>
      </c>
      <c r="C247" s="43">
        <v>5</v>
      </c>
      <c r="D247" s="43">
        <v>59709</v>
      </c>
      <c r="E247" s="248">
        <v>0.364</v>
      </c>
      <c r="F247" s="187"/>
      <c r="G247" s="43">
        <f t="shared" si="12"/>
        <v>23531.27777</v>
      </c>
      <c r="H247" s="22"/>
      <c r="I247" s="43">
        <f t="shared" si="13"/>
        <v>22879.22</v>
      </c>
      <c r="J247" s="43">
        <f t="shared" si="14"/>
        <v>21094.528</v>
      </c>
      <c r="K247" s="43">
        <f t="shared" si="15"/>
        <v>23531.27777</v>
      </c>
    </row>
    <row r="248" spans="1:11" ht="14.25" customHeight="1">
      <c r="A248" s="249" t="s">
        <v>681</v>
      </c>
      <c r="B248" s="249" t="s">
        <v>682</v>
      </c>
      <c r="C248" s="43">
        <v>8</v>
      </c>
      <c r="D248" s="43">
        <v>79335</v>
      </c>
      <c r="E248" s="248">
        <v>0.542</v>
      </c>
      <c r="F248" s="187"/>
      <c r="G248" s="43">
        <f t="shared" si="12"/>
        <v>35038.331185</v>
      </c>
      <c r="H248" s="22"/>
      <c r="I248" s="43">
        <f t="shared" si="13"/>
        <v>34067.41</v>
      </c>
      <c r="J248" s="43">
        <f t="shared" si="14"/>
        <v>31409.984</v>
      </c>
      <c r="K248" s="43">
        <f t="shared" si="15"/>
        <v>35038.331185</v>
      </c>
    </row>
    <row r="249" spans="1:11" ht="14.25" customHeight="1">
      <c r="A249" s="247" t="s">
        <v>683</v>
      </c>
      <c r="B249" s="247" t="s">
        <v>684</v>
      </c>
      <c r="C249" s="43">
        <v>8</v>
      </c>
      <c r="D249" s="43">
        <v>79335</v>
      </c>
      <c r="E249" s="248">
        <v>0.542</v>
      </c>
      <c r="F249" s="187"/>
      <c r="G249" s="43">
        <f t="shared" si="12"/>
        <v>35038.331185</v>
      </c>
      <c r="H249" s="22"/>
      <c r="I249" s="43">
        <f t="shared" si="13"/>
        <v>34067.41</v>
      </c>
      <c r="J249" s="43">
        <f t="shared" si="14"/>
        <v>31409.984</v>
      </c>
      <c r="K249" s="43">
        <f t="shared" si="15"/>
        <v>35038.331185</v>
      </c>
    </row>
    <row r="250" spans="1:11" ht="14.25" customHeight="1">
      <c r="A250" s="249" t="s">
        <v>685</v>
      </c>
      <c r="B250" s="249" t="s">
        <v>686</v>
      </c>
      <c r="C250" s="43">
        <v>12</v>
      </c>
      <c r="D250" s="43">
        <v>104109</v>
      </c>
      <c r="E250" s="248">
        <v>0.68</v>
      </c>
      <c r="F250" s="187"/>
      <c r="G250" s="43">
        <f t="shared" si="12"/>
        <v>43959.5299</v>
      </c>
      <c r="H250" s="22"/>
      <c r="I250" s="43">
        <f t="shared" si="13"/>
        <v>42741.4</v>
      </c>
      <c r="J250" s="43">
        <f t="shared" si="14"/>
        <v>39407.36</v>
      </c>
      <c r="K250" s="43">
        <f t="shared" si="15"/>
        <v>43959.5299</v>
      </c>
    </row>
    <row r="251" spans="1:11" ht="14.25" customHeight="1">
      <c r="A251" s="247" t="s">
        <v>687</v>
      </c>
      <c r="B251" s="247" t="s">
        <v>48</v>
      </c>
      <c r="C251" s="43">
        <v>6</v>
      </c>
      <c r="D251" s="43">
        <v>75690</v>
      </c>
      <c r="E251" s="248">
        <v>0.494</v>
      </c>
      <c r="F251" s="187"/>
      <c r="G251" s="43">
        <f t="shared" si="12"/>
        <v>31935.305545</v>
      </c>
      <c r="H251" s="22"/>
      <c r="I251" s="43">
        <f t="shared" si="13"/>
        <v>31050.37</v>
      </c>
      <c r="J251" s="43">
        <f t="shared" si="14"/>
        <v>28628.288</v>
      </c>
      <c r="K251" s="43">
        <f t="shared" si="15"/>
        <v>31935.305545</v>
      </c>
    </row>
    <row r="252" spans="1:11" ht="14.25" customHeight="1">
      <c r="A252" s="249" t="s">
        <v>688</v>
      </c>
      <c r="B252" s="249" t="s">
        <v>49</v>
      </c>
      <c r="C252" s="43">
        <v>5</v>
      </c>
      <c r="D252" s="43">
        <v>56333</v>
      </c>
      <c r="E252" s="248">
        <v>0.398</v>
      </c>
      <c r="F252" s="187"/>
      <c r="G252" s="43">
        <f t="shared" si="12"/>
        <v>25729.254265</v>
      </c>
      <c r="H252" s="22"/>
      <c r="I252" s="43">
        <f t="shared" si="13"/>
        <v>25016.29</v>
      </c>
      <c r="J252" s="43">
        <f t="shared" si="14"/>
        <v>23064.896</v>
      </c>
      <c r="K252" s="43">
        <f t="shared" si="15"/>
        <v>25729.254265</v>
      </c>
    </row>
    <row r="253" spans="1:11" ht="14.25" customHeight="1">
      <c r="A253" s="247" t="s">
        <v>689</v>
      </c>
      <c r="B253" s="247" t="s">
        <v>3416</v>
      </c>
      <c r="C253" s="43">
        <v>5</v>
      </c>
      <c r="D253" s="43">
        <v>51570</v>
      </c>
      <c r="E253" s="248">
        <v>0.344</v>
      </c>
      <c r="F253" s="187"/>
      <c r="G253" s="43">
        <f t="shared" si="12"/>
        <v>22238.35042</v>
      </c>
      <c r="H253" s="22"/>
      <c r="I253" s="43">
        <f t="shared" si="13"/>
        <v>21622.12</v>
      </c>
      <c r="J253" s="43">
        <f t="shared" si="14"/>
        <v>19935.487999999998</v>
      </c>
      <c r="K253" s="43">
        <f t="shared" si="15"/>
        <v>22238.35042</v>
      </c>
    </row>
    <row r="254" spans="1:11" ht="14.25" customHeight="1">
      <c r="A254" s="249" t="s">
        <v>690</v>
      </c>
      <c r="B254" s="249" t="s">
        <v>691</v>
      </c>
      <c r="C254" s="43">
        <v>27</v>
      </c>
      <c r="D254" s="43">
        <v>297430</v>
      </c>
      <c r="E254" s="248">
        <v>1.497</v>
      </c>
      <c r="F254" s="187"/>
      <c r="G254" s="43">
        <f t="shared" si="12"/>
        <v>96775.61214750001</v>
      </c>
      <c r="H254" s="22"/>
      <c r="I254" s="43">
        <f t="shared" si="13"/>
        <v>94093.93500000001</v>
      </c>
      <c r="J254" s="43">
        <f t="shared" si="14"/>
        <v>86754.144</v>
      </c>
      <c r="K254" s="43">
        <f t="shared" si="15"/>
        <v>96775.61214750001</v>
      </c>
    </row>
    <row r="255" spans="1:11" ht="14.25" customHeight="1">
      <c r="A255" s="247" t="s">
        <v>692</v>
      </c>
      <c r="B255" s="247" t="s">
        <v>50</v>
      </c>
      <c r="C255" s="43">
        <v>15</v>
      </c>
      <c r="D255" s="43">
        <v>145773</v>
      </c>
      <c r="E255" s="248">
        <v>0.837</v>
      </c>
      <c r="F255" s="187"/>
      <c r="G255" s="43">
        <f t="shared" si="12"/>
        <v>54109.00959749999</v>
      </c>
      <c r="H255" s="22"/>
      <c r="I255" s="43">
        <f t="shared" si="13"/>
        <v>52609.634999999995</v>
      </c>
      <c r="J255" s="43">
        <f t="shared" si="14"/>
        <v>48505.824</v>
      </c>
      <c r="K255" s="43">
        <f t="shared" si="15"/>
        <v>54109.00959749999</v>
      </c>
    </row>
    <row r="256" spans="1:11" ht="14.25" customHeight="1">
      <c r="A256" s="249" t="s">
        <v>693</v>
      </c>
      <c r="B256" s="249" t="s">
        <v>51</v>
      </c>
      <c r="C256" s="43">
        <v>9</v>
      </c>
      <c r="D256" s="43">
        <v>100581</v>
      </c>
      <c r="E256" s="248">
        <v>0.609</v>
      </c>
      <c r="F256" s="187"/>
      <c r="G256" s="43">
        <f t="shared" si="12"/>
        <v>39369.637807499996</v>
      </c>
      <c r="H256" s="22"/>
      <c r="I256" s="43">
        <f t="shared" si="13"/>
        <v>38278.695</v>
      </c>
      <c r="J256" s="43">
        <f t="shared" si="14"/>
        <v>35292.768</v>
      </c>
      <c r="K256" s="43">
        <f t="shared" si="15"/>
        <v>39369.637807499996</v>
      </c>
    </row>
    <row r="257" spans="1:11" ht="14.25" customHeight="1">
      <c r="A257" s="247" t="s">
        <v>694</v>
      </c>
      <c r="B257" s="247" t="s">
        <v>695</v>
      </c>
      <c r="C257" s="43">
        <v>41</v>
      </c>
      <c r="D257" s="43">
        <v>855070</v>
      </c>
      <c r="E257" s="248">
        <v>5.152</v>
      </c>
      <c r="F257" s="187"/>
      <c r="G257" s="43">
        <f t="shared" si="12"/>
        <v>333058.08536</v>
      </c>
      <c r="H257" s="22"/>
      <c r="I257" s="43">
        <f t="shared" si="13"/>
        <v>323828.96</v>
      </c>
      <c r="J257" s="43">
        <f t="shared" si="14"/>
        <v>298568.704</v>
      </c>
      <c r="K257" s="43">
        <f t="shared" si="15"/>
        <v>333058.08536</v>
      </c>
    </row>
    <row r="258" spans="1:11" ht="14.25" customHeight="1">
      <c r="A258" s="249" t="s">
        <v>696</v>
      </c>
      <c r="B258" s="249" t="s">
        <v>52</v>
      </c>
      <c r="C258" s="43">
        <v>22</v>
      </c>
      <c r="D258" s="43">
        <v>520276</v>
      </c>
      <c r="E258" s="248">
        <v>3.621</v>
      </c>
      <c r="F258" s="187"/>
      <c r="G258" s="43">
        <f t="shared" si="12"/>
        <v>234084.49671749998</v>
      </c>
      <c r="H258" s="22"/>
      <c r="I258" s="43">
        <f t="shared" si="13"/>
        <v>227597.955</v>
      </c>
      <c r="J258" s="43">
        <f t="shared" si="14"/>
        <v>209844.192</v>
      </c>
      <c r="K258" s="43">
        <f t="shared" si="15"/>
        <v>234084.49671749998</v>
      </c>
    </row>
    <row r="259" spans="1:11" ht="14.25" customHeight="1">
      <c r="A259" s="247" t="s">
        <v>697</v>
      </c>
      <c r="B259" s="247" t="s">
        <v>53</v>
      </c>
      <c r="C259" s="43">
        <v>16</v>
      </c>
      <c r="D259" s="43">
        <v>401647</v>
      </c>
      <c r="E259" s="248">
        <v>3.076</v>
      </c>
      <c r="F259" s="187"/>
      <c r="G259" s="43">
        <f t="shared" si="12"/>
        <v>198852.22643</v>
      </c>
      <c r="H259" s="22"/>
      <c r="I259" s="43">
        <f t="shared" si="13"/>
        <v>193341.98</v>
      </c>
      <c r="J259" s="43">
        <f t="shared" si="14"/>
        <v>178260.352</v>
      </c>
      <c r="K259" s="43">
        <f t="shared" si="15"/>
        <v>198852.22643</v>
      </c>
    </row>
    <row r="260" spans="1:11" ht="14.25" customHeight="1">
      <c r="A260" s="249" t="s">
        <v>698</v>
      </c>
      <c r="B260" s="249" t="s">
        <v>699</v>
      </c>
      <c r="C260" s="43">
        <v>37</v>
      </c>
      <c r="D260" s="43">
        <v>640904</v>
      </c>
      <c r="E260" s="248">
        <v>3.6</v>
      </c>
      <c r="F260" s="187"/>
      <c r="G260" s="43">
        <f t="shared" si="12"/>
        <v>232726.92299999998</v>
      </c>
      <c r="H260" s="22"/>
      <c r="I260" s="43">
        <f t="shared" si="13"/>
        <v>226278</v>
      </c>
      <c r="J260" s="43">
        <f t="shared" si="14"/>
        <v>208627.2</v>
      </c>
      <c r="K260" s="43">
        <f t="shared" si="15"/>
        <v>232726.92299999998</v>
      </c>
    </row>
    <row r="261" spans="1:11" ht="14.25" customHeight="1">
      <c r="A261" s="247" t="s">
        <v>700</v>
      </c>
      <c r="B261" s="247" t="s">
        <v>54</v>
      </c>
      <c r="C261" s="43">
        <v>21</v>
      </c>
      <c r="D261" s="43">
        <v>354885</v>
      </c>
      <c r="E261" s="248">
        <v>2.458</v>
      </c>
      <c r="F261" s="187"/>
      <c r="G261" s="43">
        <f t="shared" si="12"/>
        <v>158900.77131500002</v>
      </c>
      <c r="H261" s="22"/>
      <c r="I261" s="43">
        <f t="shared" si="13"/>
        <v>154497.59000000003</v>
      </c>
      <c r="J261" s="43">
        <f t="shared" si="14"/>
        <v>142446.016</v>
      </c>
      <c r="K261" s="43">
        <f t="shared" si="15"/>
        <v>158900.77131500002</v>
      </c>
    </row>
    <row r="262" spans="1:11" ht="14.25" customHeight="1">
      <c r="A262" s="249" t="s">
        <v>701</v>
      </c>
      <c r="B262" s="249" t="s">
        <v>55</v>
      </c>
      <c r="C262" s="43">
        <v>15</v>
      </c>
      <c r="D262" s="43">
        <v>279767</v>
      </c>
      <c r="E262" s="248">
        <v>2.043</v>
      </c>
      <c r="F262" s="187"/>
      <c r="G262" s="43">
        <f t="shared" si="12"/>
        <v>132072.52880250002</v>
      </c>
      <c r="H262" s="22"/>
      <c r="I262" s="43">
        <f t="shared" si="13"/>
        <v>128412.76500000001</v>
      </c>
      <c r="J262" s="43">
        <f t="shared" si="14"/>
        <v>118395.936</v>
      </c>
      <c r="K262" s="43">
        <f t="shared" si="15"/>
        <v>132072.52880250002</v>
      </c>
    </row>
    <row r="263" spans="1:11" ht="14.25" customHeight="1">
      <c r="A263" s="247" t="s">
        <v>702</v>
      </c>
      <c r="B263" s="247" t="s">
        <v>703</v>
      </c>
      <c r="C263" s="43">
        <v>33</v>
      </c>
      <c r="D263" s="43">
        <v>514498</v>
      </c>
      <c r="E263" s="248">
        <v>3.094</v>
      </c>
      <c r="F263" s="187"/>
      <c r="G263" s="43">
        <f t="shared" si="12"/>
        <v>200015.861045</v>
      </c>
      <c r="H263" s="22"/>
      <c r="I263" s="43">
        <f t="shared" si="13"/>
        <v>194473.37</v>
      </c>
      <c r="J263" s="43">
        <f t="shared" si="14"/>
        <v>179303.48799999998</v>
      </c>
      <c r="K263" s="43">
        <f t="shared" si="15"/>
        <v>200015.861045</v>
      </c>
    </row>
    <row r="264" spans="1:11" ht="14.25" customHeight="1">
      <c r="A264" s="249" t="s">
        <v>704</v>
      </c>
      <c r="B264" s="249" t="s">
        <v>56</v>
      </c>
      <c r="C264" s="43">
        <v>21</v>
      </c>
      <c r="D264" s="43">
        <v>310837</v>
      </c>
      <c r="E264" s="248">
        <v>2.116</v>
      </c>
      <c r="F264" s="187"/>
      <c r="G264" s="43">
        <f t="shared" si="12"/>
        <v>136791.71362999998</v>
      </c>
      <c r="H264" s="22"/>
      <c r="I264" s="43">
        <f t="shared" si="13"/>
        <v>133001.18</v>
      </c>
      <c r="J264" s="43">
        <f t="shared" si="14"/>
        <v>122626.432</v>
      </c>
      <c r="K264" s="43">
        <f t="shared" si="15"/>
        <v>136791.71362999998</v>
      </c>
    </row>
    <row r="265" spans="1:11" ht="14.25" customHeight="1">
      <c r="A265" s="247" t="s">
        <v>705</v>
      </c>
      <c r="B265" s="247" t="s">
        <v>57</v>
      </c>
      <c r="C265" s="43">
        <v>15</v>
      </c>
      <c r="D265" s="43">
        <v>224273</v>
      </c>
      <c r="E265" s="248">
        <v>1.648</v>
      </c>
      <c r="F265" s="187"/>
      <c r="G265" s="43">
        <f t="shared" si="12"/>
        <v>106537.21363999999</v>
      </c>
      <c r="H265" s="22"/>
      <c r="I265" s="43">
        <f t="shared" si="13"/>
        <v>103585.04</v>
      </c>
      <c r="J265" s="43">
        <f t="shared" si="14"/>
        <v>95504.896</v>
      </c>
      <c r="K265" s="43">
        <f t="shared" si="15"/>
        <v>106537.21363999999</v>
      </c>
    </row>
    <row r="266" spans="1:11" ht="14.25" customHeight="1">
      <c r="A266" s="249" t="s">
        <v>706</v>
      </c>
      <c r="B266" s="249" t="s">
        <v>707</v>
      </c>
      <c r="C266" s="43">
        <v>27</v>
      </c>
      <c r="D266" s="43">
        <v>373601</v>
      </c>
      <c r="E266" s="248">
        <v>2.355</v>
      </c>
      <c r="F266" s="187"/>
      <c r="G266" s="43">
        <f t="shared" si="12"/>
        <v>152242.19546249998</v>
      </c>
      <c r="H266" s="22"/>
      <c r="I266" s="43">
        <f t="shared" si="13"/>
        <v>148023.525</v>
      </c>
      <c r="J266" s="43">
        <f t="shared" si="14"/>
        <v>136476.96</v>
      </c>
      <c r="K266" s="43">
        <f t="shared" si="15"/>
        <v>152242.19546249998</v>
      </c>
    </row>
    <row r="267" spans="1:11" ht="14.25" customHeight="1">
      <c r="A267" s="247" t="s">
        <v>708</v>
      </c>
      <c r="B267" s="247" t="s">
        <v>58</v>
      </c>
      <c r="C267" s="43">
        <v>14</v>
      </c>
      <c r="D267" s="43">
        <v>241614</v>
      </c>
      <c r="E267" s="248">
        <v>1.548</v>
      </c>
      <c r="F267" s="187"/>
      <c r="G267" s="43">
        <f t="shared" si="12"/>
        <v>100072.57689000001</v>
      </c>
      <c r="H267" s="22"/>
      <c r="I267" s="43">
        <f t="shared" si="13"/>
        <v>97299.54000000001</v>
      </c>
      <c r="J267" s="43">
        <f t="shared" si="14"/>
        <v>89709.696</v>
      </c>
      <c r="K267" s="43">
        <f t="shared" si="15"/>
        <v>100072.57689000001</v>
      </c>
    </row>
    <row r="268" spans="1:11" ht="14.25" customHeight="1">
      <c r="A268" s="249" t="s">
        <v>709</v>
      </c>
      <c r="B268" s="249" t="s">
        <v>59</v>
      </c>
      <c r="C268" s="43">
        <v>10</v>
      </c>
      <c r="D268" s="43">
        <v>187781</v>
      </c>
      <c r="E268" s="248">
        <v>1.303</v>
      </c>
      <c r="F268" s="187"/>
      <c r="G268" s="43">
        <f t="shared" si="12"/>
        <v>84234.2168525</v>
      </c>
      <c r="H268" s="22"/>
      <c r="I268" s="43">
        <f t="shared" si="13"/>
        <v>81900.065</v>
      </c>
      <c r="J268" s="43">
        <f t="shared" si="14"/>
        <v>75511.45599999999</v>
      </c>
      <c r="K268" s="43">
        <f t="shared" si="15"/>
        <v>84234.2168525</v>
      </c>
    </row>
    <row r="269" spans="1:11" ht="14.25" customHeight="1">
      <c r="A269" s="247" t="s">
        <v>710</v>
      </c>
      <c r="B269" s="247" t="s">
        <v>711</v>
      </c>
      <c r="C269" s="43">
        <v>62</v>
      </c>
      <c r="D269" s="43">
        <v>1035665</v>
      </c>
      <c r="E269" s="248">
        <v>6.815</v>
      </c>
      <c r="F269" s="187"/>
      <c r="G269" s="43">
        <f t="shared" si="12"/>
        <v>440564.9945125</v>
      </c>
      <c r="H269" s="22"/>
      <c r="I269" s="43">
        <f t="shared" si="13"/>
        <v>428356.825</v>
      </c>
      <c r="J269" s="43">
        <f t="shared" si="14"/>
        <v>394942.88</v>
      </c>
      <c r="K269" s="43">
        <f t="shared" si="15"/>
        <v>440564.9945125</v>
      </c>
    </row>
    <row r="270" spans="1:11" ht="14.25" customHeight="1">
      <c r="A270" s="249" t="s">
        <v>712</v>
      </c>
      <c r="B270" s="249" t="s">
        <v>713</v>
      </c>
      <c r="C270" s="43">
        <v>19</v>
      </c>
      <c r="D270" s="43">
        <v>547306</v>
      </c>
      <c r="E270" s="248">
        <v>3.363</v>
      </c>
      <c r="F270" s="187"/>
      <c r="G270" s="43">
        <f t="shared" si="12"/>
        <v>217405.73390249998</v>
      </c>
      <c r="H270" s="22"/>
      <c r="I270" s="43">
        <f t="shared" si="13"/>
        <v>211381.365</v>
      </c>
      <c r="J270" s="43">
        <f t="shared" si="14"/>
        <v>194892.576</v>
      </c>
      <c r="K270" s="43">
        <f t="shared" si="15"/>
        <v>217405.73390249998</v>
      </c>
    </row>
    <row r="271" spans="1:11" ht="14.25" customHeight="1">
      <c r="A271" s="247" t="s">
        <v>714</v>
      </c>
      <c r="B271" s="247" t="s">
        <v>715</v>
      </c>
      <c r="C271" s="43">
        <v>31</v>
      </c>
      <c r="D271" s="43">
        <v>630057</v>
      </c>
      <c r="E271" s="248">
        <v>3.233</v>
      </c>
      <c r="F271" s="187"/>
      <c r="G271" s="43">
        <f t="shared" si="12"/>
        <v>209001.7061275</v>
      </c>
      <c r="H271" s="22"/>
      <c r="I271" s="43">
        <f t="shared" si="13"/>
        <v>203210.215</v>
      </c>
      <c r="J271" s="43">
        <f t="shared" si="14"/>
        <v>187358.816</v>
      </c>
      <c r="K271" s="43">
        <f t="shared" si="15"/>
        <v>209001.7061275</v>
      </c>
    </row>
    <row r="272" spans="1:11" ht="14.25" customHeight="1">
      <c r="A272" s="249" t="s">
        <v>716</v>
      </c>
      <c r="B272" s="249" t="s">
        <v>717</v>
      </c>
      <c r="C272" s="43">
        <v>13</v>
      </c>
      <c r="D272" s="43">
        <v>221060</v>
      </c>
      <c r="E272" s="248">
        <v>1.418</v>
      </c>
      <c r="F272" s="187"/>
      <c r="G272" s="43">
        <f aca="true" t="shared" si="16" ref="G272:G335">(E272*$G$4)*$K$10</f>
        <v>91668.549115</v>
      </c>
      <c r="H272" s="22"/>
      <c r="I272" s="43">
        <f aca="true" t="shared" si="17" ref="I272:I335">E272*$G$4</f>
        <v>89128.39</v>
      </c>
      <c r="J272" s="43">
        <f aca="true" t="shared" si="18" ref="J272:J335">E272*$G$3</f>
        <v>82175.936</v>
      </c>
      <c r="K272" s="43">
        <f aca="true" t="shared" si="19" ref="K272:K335">(E272*$G$4)*$K$10</f>
        <v>91668.549115</v>
      </c>
    </row>
    <row r="273" spans="1:11" ht="14.25" customHeight="1">
      <c r="A273" s="247" t="s">
        <v>718</v>
      </c>
      <c r="B273" s="247" t="s">
        <v>719</v>
      </c>
      <c r="C273" s="43">
        <v>23</v>
      </c>
      <c r="D273" s="43">
        <v>285528</v>
      </c>
      <c r="E273" s="248">
        <v>1.421</v>
      </c>
      <c r="F273" s="187"/>
      <c r="G273" s="43">
        <f t="shared" si="16"/>
        <v>91862.4882175</v>
      </c>
      <c r="H273" s="22"/>
      <c r="I273" s="43">
        <f t="shared" si="17"/>
        <v>89316.955</v>
      </c>
      <c r="J273" s="43">
        <f t="shared" si="18"/>
        <v>82349.792</v>
      </c>
      <c r="K273" s="43">
        <f t="shared" si="19"/>
        <v>91862.4882175</v>
      </c>
    </row>
    <row r="274" spans="1:11" ht="14.25" customHeight="1">
      <c r="A274" s="249" t="s">
        <v>720</v>
      </c>
      <c r="B274" s="249" t="s">
        <v>60</v>
      </c>
      <c r="C274" s="43">
        <v>5</v>
      </c>
      <c r="D274" s="43">
        <v>101258</v>
      </c>
      <c r="E274" s="248">
        <v>0.682</v>
      </c>
      <c r="F274" s="187"/>
      <c r="G274" s="43">
        <f t="shared" si="16"/>
        <v>44088.822635</v>
      </c>
      <c r="H274" s="22"/>
      <c r="I274" s="43">
        <f t="shared" si="17"/>
        <v>42867.11</v>
      </c>
      <c r="J274" s="43">
        <f t="shared" si="18"/>
        <v>39523.264</v>
      </c>
      <c r="K274" s="43">
        <f t="shared" si="19"/>
        <v>44088.822635</v>
      </c>
    </row>
    <row r="275" spans="1:11" ht="14.25" customHeight="1">
      <c r="A275" s="247" t="s">
        <v>721</v>
      </c>
      <c r="B275" s="247" t="s">
        <v>61</v>
      </c>
      <c r="C275" s="43">
        <v>4</v>
      </c>
      <c r="D275" s="43">
        <v>76928</v>
      </c>
      <c r="E275" s="248">
        <v>0.571</v>
      </c>
      <c r="F275" s="187"/>
      <c r="G275" s="43">
        <f t="shared" si="16"/>
        <v>36913.075842499995</v>
      </c>
      <c r="H275" s="22"/>
      <c r="I275" s="43">
        <f t="shared" si="17"/>
        <v>35890.204999999994</v>
      </c>
      <c r="J275" s="43">
        <f t="shared" si="18"/>
        <v>33090.592</v>
      </c>
      <c r="K275" s="43">
        <f t="shared" si="19"/>
        <v>36913.075842499995</v>
      </c>
    </row>
    <row r="276" spans="1:11" ht="14.25" customHeight="1">
      <c r="A276" s="249" t="s">
        <v>722</v>
      </c>
      <c r="B276" s="249" t="s">
        <v>62</v>
      </c>
      <c r="C276" s="43">
        <v>9</v>
      </c>
      <c r="D276" s="43">
        <v>182973</v>
      </c>
      <c r="E276" s="248">
        <v>1.145</v>
      </c>
      <c r="F276" s="187"/>
      <c r="G276" s="43">
        <f t="shared" si="16"/>
        <v>74020.0907875</v>
      </c>
      <c r="H276" s="22"/>
      <c r="I276" s="43">
        <f t="shared" si="17"/>
        <v>71968.975</v>
      </c>
      <c r="J276" s="43">
        <f t="shared" si="18"/>
        <v>66355.04000000001</v>
      </c>
      <c r="K276" s="43">
        <f t="shared" si="19"/>
        <v>74020.0907875</v>
      </c>
    </row>
    <row r="277" spans="1:11" ht="14.25" customHeight="1">
      <c r="A277" s="247" t="s">
        <v>723</v>
      </c>
      <c r="B277" s="247" t="s">
        <v>63</v>
      </c>
      <c r="C277" s="43">
        <v>5</v>
      </c>
      <c r="D277" s="43">
        <v>130270</v>
      </c>
      <c r="E277" s="248">
        <v>0.936</v>
      </c>
      <c r="F277" s="187"/>
      <c r="G277" s="43">
        <f t="shared" si="16"/>
        <v>60508.99998000001</v>
      </c>
      <c r="H277" s="22"/>
      <c r="I277" s="43">
        <f t="shared" si="17"/>
        <v>58832.280000000006</v>
      </c>
      <c r="J277" s="43">
        <f t="shared" si="18"/>
        <v>54243.072</v>
      </c>
      <c r="K277" s="43">
        <f t="shared" si="19"/>
        <v>60508.99998000001</v>
      </c>
    </row>
    <row r="278" spans="1:11" ht="14.25" customHeight="1">
      <c r="A278" s="249" t="s">
        <v>724</v>
      </c>
      <c r="B278" s="249" t="s">
        <v>64</v>
      </c>
      <c r="C278" s="43">
        <v>5</v>
      </c>
      <c r="D278" s="43">
        <v>104349</v>
      </c>
      <c r="E278" s="248">
        <v>0.824</v>
      </c>
      <c r="F278" s="187"/>
      <c r="G278" s="43">
        <f t="shared" si="16"/>
        <v>53268.60681999999</v>
      </c>
      <c r="H278" s="22"/>
      <c r="I278" s="43">
        <f t="shared" si="17"/>
        <v>51792.52</v>
      </c>
      <c r="J278" s="43">
        <f t="shared" si="18"/>
        <v>47752.448</v>
      </c>
      <c r="K278" s="43">
        <f t="shared" si="19"/>
        <v>53268.60681999999</v>
      </c>
    </row>
    <row r="279" spans="1:11" ht="14.25" customHeight="1">
      <c r="A279" s="247" t="s">
        <v>725</v>
      </c>
      <c r="B279" s="247" t="s">
        <v>65</v>
      </c>
      <c r="C279" s="43">
        <v>4</v>
      </c>
      <c r="D279" s="43">
        <v>88622</v>
      </c>
      <c r="E279" s="248">
        <v>0.731</v>
      </c>
      <c r="F279" s="187"/>
      <c r="G279" s="43">
        <f t="shared" si="16"/>
        <v>47256.494642499994</v>
      </c>
      <c r="H279" s="22"/>
      <c r="I279" s="43">
        <f t="shared" si="17"/>
        <v>45947.005</v>
      </c>
      <c r="J279" s="43">
        <f t="shared" si="18"/>
        <v>42362.912</v>
      </c>
      <c r="K279" s="43">
        <f t="shared" si="19"/>
        <v>47256.494642499994</v>
      </c>
    </row>
    <row r="280" spans="1:11" ht="14.25" customHeight="1">
      <c r="A280" s="249" t="s">
        <v>726</v>
      </c>
      <c r="B280" s="249" t="s">
        <v>727</v>
      </c>
      <c r="C280" s="43">
        <v>5</v>
      </c>
      <c r="D280" s="43">
        <v>178020</v>
      </c>
      <c r="E280" s="248">
        <v>1.11</v>
      </c>
      <c r="F280" s="187"/>
      <c r="G280" s="43">
        <f t="shared" si="16"/>
        <v>71757.467925</v>
      </c>
      <c r="H280" s="22"/>
      <c r="I280" s="43">
        <f t="shared" si="17"/>
        <v>69769.05</v>
      </c>
      <c r="J280" s="43">
        <f t="shared" si="18"/>
        <v>64326.72000000001</v>
      </c>
      <c r="K280" s="43">
        <f t="shared" si="19"/>
        <v>71757.467925</v>
      </c>
    </row>
    <row r="281" spans="1:11" ht="14.25" customHeight="1">
      <c r="A281" s="247" t="s">
        <v>728</v>
      </c>
      <c r="B281" s="247" t="s">
        <v>729</v>
      </c>
      <c r="C281" s="43">
        <v>5</v>
      </c>
      <c r="D281" s="43">
        <v>138634</v>
      </c>
      <c r="E281" s="248">
        <v>0.982</v>
      </c>
      <c r="F281" s="187"/>
      <c r="G281" s="43">
        <f t="shared" si="16"/>
        <v>63482.732885</v>
      </c>
      <c r="H281" s="22"/>
      <c r="I281" s="43">
        <f t="shared" si="17"/>
        <v>61723.61</v>
      </c>
      <c r="J281" s="43">
        <f t="shared" si="18"/>
        <v>56908.864</v>
      </c>
      <c r="K281" s="43">
        <f t="shared" si="19"/>
        <v>63482.732885</v>
      </c>
    </row>
    <row r="282" spans="1:11" ht="14.25" customHeight="1">
      <c r="A282" s="249" t="s">
        <v>730</v>
      </c>
      <c r="B282" s="249" t="s">
        <v>66</v>
      </c>
      <c r="C282" s="43">
        <v>9</v>
      </c>
      <c r="D282" s="43">
        <v>152484</v>
      </c>
      <c r="E282" s="248">
        <v>1.168</v>
      </c>
      <c r="F282" s="187"/>
      <c r="G282" s="43">
        <f t="shared" si="16"/>
        <v>75506.95724</v>
      </c>
      <c r="H282" s="22"/>
      <c r="I282" s="43">
        <f t="shared" si="17"/>
        <v>73414.64</v>
      </c>
      <c r="J282" s="43">
        <f t="shared" si="18"/>
        <v>67687.936</v>
      </c>
      <c r="K282" s="43">
        <f t="shared" si="19"/>
        <v>75506.95724</v>
      </c>
    </row>
    <row r="283" spans="1:11" ht="14.25" customHeight="1">
      <c r="A283" s="247" t="s">
        <v>731</v>
      </c>
      <c r="B283" s="247" t="s">
        <v>67</v>
      </c>
      <c r="C283" s="43">
        <v>5</v>
      </c>
      <c r="D283" s="43">
        <v>98968</v>
      </c>
      <c r="E283" s="248">
        <v>0.886</v>
      </c>
      <c r="F283" s="187"/>
      <c r="G283" s="43">
        <f t="shared" si="16"/>
        <v>57276.681605</v>
      </c>
      <c r="H283" s="22"/>
      <c r="I283" s="43">
        <f t="shared" si="17"/>
        <v>55689.53</v>
      </c>
      <c r="J283" s="43">
        <f t="shared" si="18"/>
        <v>51345.472</v>
      </c>
      <c r="K283" s="43">
        <f t="shared" si="19"/>
        <v>57276.681605</v>
      </c>
    </row>
    <row r="284" spans="1:11" ht="14.25" customHeight="1">
      <c r="A284" s="249" t="s">
        <v>732</v>
      </c>
      <c r="B284" s="249" t="s">
        <v>2758</v>
      </c>
      <c r="C284" s="43">
        <v>33</v>
      </c>
      <c r="D284" s="43">
        <v>570930</v>
      </c>
      <c r="E284" s="248">
        <v>3.014</v>
      </c>
      <c r="F284" s="187"/>
      <c r="G284" s="43">
        <f t="shared" si="16"/>
        <v>194844.151645</v>
      </c>
      <c r="H284" s="22"/>
      <c r="I284" s="43">
        <f t="shared" si="17"/>
        <v>189444.97</v>
      </c>
      <c r="J284" s="43">
        <f t="shared" si="18"/>
        <v>174667.32799999998</v>
      </c>
      <c r="K284" s="43">
        <f t="shared" si="19"/>
        <v>194844.151645</v>
      </c>
    </row>
    <row r="285" spans="1:11" ht="14.25" customHeight="1">
      <c r="A285" s="247" t="s">
        <v>733</v>
      </c>
      <c r="B285" s="247" t="s">
        <v>2759</v>
      </c>
      <c r="C285" s="43">
        <v>16</v>
      </c>
      <c r="D285" s="43">
        <v>285793</v>
      </c>
      <c r="E285" s="248">
        <v>1.658</v>
      </c>
      <c r="F285" s="187"/>
      <c r="G285" s="43">
        <f t="shared" si="16"/>
        <v>107183.677315</v>
      </c>
      <c r="H285" s="22"/>
      <c r="I285" s="43">
        <f t="shared" si="17"/>
        <v>104213.59</v>
      </c>
      <c r="J285" s="43">
        <f t="shared" si="18"/>
        <v>96084.416</v>
      </c>
      <c r="K285" s="43">
        <f t="shared" si="19"/>
        <v>107183.677315</v>
      </c>
    </row>
    <row r="286" spans="1:11" ht="14.25" customHeight="1">
      <c r="A286" s="249" t="s">
        <v>734</v>
      </c>
      <c r="B286" s="249" t="s">
        <v>2760</v>
      </c>
      <c r="C286" s="43">
        <v>9</v>
      </c>
      <c r="D286" s="43">
        <v>175197</v>
      </c>
      <c r="E286" s="248">
        <v>1.133</v>
      </c>
      <c r="F286" s="187"/>
      <c r="G286" s="43">
        <f t="shared" si="16"/>
        <v>73244.3343775</v>
      </c>
      <c r="H286" s="22"/>
      <c r="I286" s="43">
        <f t="shared" si="17"/>
        <v>71214.715</v>
      </c>
      <c r="J286" s="43">
        <f t="shared" si="18"/>
        <v>65659.616</v>
      </c>
      <c r="K286" s="43">
        <f t="shared" si="19"/>
        <v>73244.3343775</v>
      </c>
    </row>
    <row r="287" spans="1:11" ht="14.25" customHeight="1">
      <c r="A287" s="247" t="s">
        <v>735</v>
      </c>
      <c r="B287" s="247" t="s">
        <v>3418</v>
      </c>
      <c r="C287" s="43">
        <v>25</v>
      </c>
      <c r="D287" s="43">
        <v>244733</v>
      </c>
      <c r="E287" s="248">
        <v>1.297</v>
      </c>
      <c r="F287" s="187"/>
      <c r="G287" s="43">
        <f t="shared" si="16"/>
        <v>83846.3386475</v>
      </c>
      <c r="H287" s="22"/>
      <c r="I287" s="43">
        <f t="shared" si="17"/>
        <v>81522.935</v>
      </c>
      <c r="J287" s="43">
        <f t="shared" si="18"/>
        <v>75163.74399999999</v>
      </c>
      <c r="K287" s="43">
        <f t="shared" si="19"/>
        <v>83846.3386475</v>
      </c>
    </row>
    <row r="288" spans="1:11" ht="14.25" customHeight="1">
      <c r="A288" s="249" t="s">
        <v>736</v>
      </c>
      <c r="B288" s="249" t="s">
        <v>3419</v>
      </c>
      <c r="C288" s="43">
        <v>21</v>
      </c>
      <c r="D288" s="43">
        <v>193219</v>
      </c>
      <c r="E288" s="248">
        <v>1.089</v>
      </c>
      <c r="F288" s="187"/>
      <c r="G288" s="43">
        <f t="shared" si="16"/>
        <v>70399.8942075</v>
      </c>
      <c r="H288" s="22"/>
      <c r="I288" s="43">
        <f t="shared" si="17"/>
        <v>68449.095</v>
      </c>
      <c r="J288" s="43">
        <f t="shared" si="18"/>
        <v>63109.727999999996</v>
      </c>
      <c r="K288" s="43">
        <f t="shared" si="19"/>
        <v>70399.8942075</v>
      </c>
    </row>
    <row r="289" spans="1:11" ht="14.25" customHeight="1">
      <c r="A289" s="247" t="s">
        <v>737</v>
      </c>
      <c r="B289" s="247" t="s">
        <v>3420</v>
      </c>
      <c r="C289" s="43">
        <v>17</v>
      </c>
      <c r="D289" s="43">
        <v>142455</v>
      </c>
      <c r="E289" s="248">
        <v>0.811</v>
      </c>
      <c r="F289" s="187"/>
      <c r="G289" s="43">
        <f t="shared" si="16"/>
        <v>52428.2040425</v>
      </c>
      <c r="H289" s="22"/>
      <c r="I289" s="43">
        <f t="shared" si="17"/>
        <v>50975.405000000006</v>
      </c>
      <c r="J289" s="43">
        <f t="shared" si="18"/>
        <v>46999.072</v>
      </c>
      <c r="K289" s="43">
        <f t="shared" si="19"/>
        <v>52428.2040425</v>
      </c>
    </row>
    <row r="290" spans="1:11" ht="14.25" customHeight="1">
      <c r="A290" s="249" t="s">
        <v>738</v>
      </c>
      <c r="B290" s="249" t="s">
        <v>739</v>
      </c>
      <c r="C290" s="43">
        <v>21</v>
      </c>
      <c r="D290" s="43">
        <v>224888</v>
      </c>
      <c r="E290" s="248">
        <v>1.351</v>
      </c>
      <c r="F290" s="187"/>
      <c r="G290" s="43">
        <f t="shared" si="16"/>
        <v>87337.2424925</v>
      </c>
      <c r="H290" s="22"/>
      <c r="I290" s="43">
        <f t="shared" si="17"/>
        <v>84917.105</v>
      </c>
      <c r="J290" s="43">
        <f t="shared" si="18"/>
        <v>78293.152</v>
      </c>
      <c r="K290" s="43">
        <f t="shared" si="19"/>
        <v>87337.2424925</v>
      </c>
    </row>
    <row r="291" spans="1:11" ht="14.25" customHeight="1">
      <c r="A291" s="247" t="s">
        <v>740</v>
      </c>
      <c r="B291" s="247" t="s">
        <v>741</v>
      </c>
      <c r="C291" s="43">
        <v>10</v>
      </c>
      <c r="D291" s="43">
        <v>120529</v>
      </c>
      <c r="E291" s="248">
        <v>0.736</v>
      </c>
      <c r="F291" s="187"/>
      <c r="G291" s="43">
        <f t="shared" si="16"/>
        <v>47579.72648</v>
      </c>
      <c r="H291" s="22"/>
      <c r="I291" s="43">
        <f t="shared" si="17"/>
        <v>46261.28</v>
      </c>
      <c r="J291" s="43">
        <f t="shared" si="18"/>
        <v>42652.672</v>
      </c>
      <c r="K291" s="43">
        <f t="shared" si="19"/>
        <v>47579.72648</v>
      </c>
    </row>
    <row r="292" spans="1:11" ht="14.25" customHeight="1">
      <c r="A292" s="249" t="s">
        <v>742</v>
      </c>
      <c r="B292" s="249" t="s">
        <v>743</v>
      </c>
      <c r="C292" s="43">
        <v>6</v>
      </c>
      <c r="D292" s="43">
        <v>89449</v>
      </c>
      <c r="E292" s="248">
        <v>0.567</v>
      </c>
      <c r="F292" s="187"/>
      <c r="G292" s="43">
        <f t="shared" si="16"/>
        <v>36654.4903725</v>
      </c>
      <c r="H292" s="22"/>
      <c r="I292" s="43">
        <f t="shared" si="17"/>
        <v>35638.784999999996</v>
      </c>
      <c r="J292" s="43">
        <f t="shared" si="18"/>
        <v>32858.784</v>
      </c>
      <c r="K292" s="43">
        <f t="shared" si="19"/>
        <v>36654.4903725</v>
      </c>
    </row>
    <row r="293" spans="1:11" ht="14.25" customHeight="1">
      <c r="A293" s="247" t="s">
        <v>744</v>
      </c>
      <c r="B293" s="247" t="s">
        <v>745</v>
      </c>
      <c r="C293" s="43">
        <v>31</v>
      </c>
      <c r="D293" s="43">
        <v>304531</v>
      </c>
      <c r="E293" s="248">
        <v>1.706</v>
      </c>
      <c r="F293" s="187"/>
      <c r="G293" s="43">
        <f t="shared" si="16"/>
        <v>110286.702955</v>
      </c>
      <c r="H293" s="22"/>
      <c r="I293" s="43">
        <f t="shared" si="17"/>
        <v>107230.63</v>
      </c>
      <c r="J293" s="43">
        <f t="shared" si="18"/>
        <v>98866.112</v>
      </c>
      <c r="K293" s="43">
        <f t="shared" si="19"/>
        <v>110286.702955</v>
      </c>
    </row>
    <row r="294" spans="1:11" ht="14.25" customHeight="1">
      <c r="A294" s="249" t="s">
        <v>746</v>
      </c>
      <c r="B294" s="249" t="s">
        <v>747</v>
      </c>
      <c r="C294" s="43">
        <v>16</v>
      </c>
      <c r="D294" s="43">
        <v>154285</v>
      </c>
      <c r="E294" s="248">
        <v>0.88</v>
      </c>
      <c r="F294" s="187"/>
      <c r="G294" s="43">
        <f t="shared" si="16"/>
        <v>56888.8034</v>
      </c>
      <c r="H294" s="22"/>
      <c r="I294" s="43">
        <f t="shared" si="17"/>
        <v>55312.4</v>
      </c>
      <c r="J294" s="43">
        <f t="shared" si="18"/>
        <v>50997.76</v>
      </c>
      <c r="K294" s="43">
        <f t="shared" si="19"/>
        <v>56888.8034</v>
      </c>
    </row>
    <row r="295" spans="1:11" ht="14.25" customHeight="1">
      <c r="A295" s="247" t="s">
        <v>748</v>
      </c>
      <c r="B295" s="247" t="s">
        <v>749</v>
      </c>
      <c r="C295" s="43">
        <v>15</v>
      </c>
      <c r="D295" s="43">
        <v>135990</v>
      </c>
      <c r="E295" s="248">
        <v>0.797</v>
      </c>
      <c r="F295" s="187"/>
      <c r="G295" s="43">
        <f t="shared" si="16"/>
        <v>51523.154897500004</v>
      </c>
      <c r="H295" s="22"/>
      <c r="I295" s="43">
        <f t="shared" si="17"/>
        <v>50095.435000000005</v>
      </c>
      <c r="J295" s="43">
        <f t="shared" si="18"/>
        <v>46187.744000000006</v>
      </c>
      <c r="K295" s="43">
        <f t="shared" si="19"/>
        <v>51523.154897500004</v>
      </c>
    </row>
    <row r="296" spans="1:11" ht="14.25" customHeight="1">
      <c r="A296" s="249" t="s">
        <v>750</v>
      </c>
      <c r="B296" s="249" t="s">
        <v>68</v>
      </c>
      <c r="C296" s="43">
        <v>12</v>
      </c>
      <c r="D296" s="43">
        <v>105681</v>
      </c>
      <c r="E296" s="248">
        <v>0.653</v>
      </c>
      <c r="F296" s="187"/>
      <c r="G296" s="43">
        <f t="shared" si="16"/>
        <v>42214.077977500005</v>
      </c>
      <c r="H296" s="22"/>
      <c r="I296" s="43">
        <f t="shared" si="17"/>
        <v>41044.315</v>
      </c>
      <c r="J296" s="43">
        <f t="shared" si="18"/>
        <v>37842.656</v>
      </c>
      <c r="K296" s="43">
        <f t="shared" si="19"/>
        <v>42214.077977500005</v>
      </c>
    </row>
    <row r="297" spans="1:11" ht="14.25" customHeight="1">
      <c r="A297" s="247" t="s">
        <v>751</v>
      </c>
      <c r="B297" s="247" t="s">
        <v>69</v>
      </c>
      <c r="C297" s="43">
        <v>5</v>
      </c>
      <c r="D297" s="43">
        <v>63753</v>
      </c>
      <c r="E297" s="248">
        <v>0.454</v>
      </c>
      <c r="F297" s="187"/>
      <c r="G297" s="43">
        <f t="shared" si="16"/>
        <v>29349.450845</v>
      </c>
      <c r="H297" s="22"/>
      <c r="I297" s="43">
        <f t="shared" si="17"/>
        <v>28536.170000000002</v>
      </c>
      <c r="J297" s="43">
        <f t="shared" si="18"/>
        <v>26310.208000000002</v>
      </c>
      <c r="K297" s="43">
        <f t="shared" si="19"/>
        <v>29349.450845</v>
      </c>
    </row>
    <row r="298" spans="1:11" ht="14.25" customHeight="1">
      <c r="A298" s="249" t="s">
        <v>752</v>
      </c>
      <c r="B298" s="249" t="s">
        <v>3426</v>
      </c>
      <c r="C298" s="43">
        <v>18</v>
      </c>
      <c r="D298" s="43">
        <v>172937</v>
      </c>
      <c r="E298" s="248">
        <v>0.969</v>
      </c>
      <c r="F298" s="187"/>
      <c r="G298" s="43">
        <f t="shared" si="16"/>
        <v>62642.33010749999</v>
      </c>
      <c r="H298" s="22"/>
      <c r="I298" s="43">
        <f t="shared" si="17"/>
        <v>60906.494999999995</v>
      </c>
      <c r="J298" s="43">
        <f t="shared" si="18"/>
        <v>56155.488</v>
      </c>
      <c r="K298" s="43">
        <f t="shared" si="19"/>
        <v>62642.33010749999</v>
      </c>
    </row>
    <row r="299" spans="1:11" ht="14.25" customHeight="1">
      <c r="A299" s="247" t="s">
        <v>753</v>
      </c>
      <c r="B299" s="247" t="s">
        <v>3427</v>
      </c>
      <c r="C299" s="43">
        <v>12</v>
      </c>
      <c r="D299" s="43">
        <v>103988</v>
      </c>
      <c r="E299" s="248">
        <v>0.63</v>
      </c>
      <c r="F299" s="187"/>
      <c r="G299" s="43">
        <f t="shared" si="16"/>
        <v>40727.211525</v>
      </c>
      <c r="H299" s="22"/>
      <c r="I299" s="43">
        <f t="shared" si="17"/>
        <v>39598.65</v>
      </c>
      <c r="J299" s="43">
        <f t="shared" si="18"/>
        <v>36509.76</v>
      </c>
      <c r="K299" s="43">
        <f t="shared" si="19"/>
        <v>40727.211525</v>
      </c>
    </row>
    <row r="300" spans="1:11" ht="14.25" customHeight="1">
      <c r="A300" s="249" t="s">
        <v>754</v>
      </c>
      <c r="B300" s="249" t="s">
        <v>3428</v>
      </c>
      <c r="C300" s="43">
        <v>6</v>
      </c>
      <c r="D300" s="43">
        <v>67796</v>
      </c>
      <c r="E300" s="248">
        <v>0.448</v>
      </c>
      <c r="F300" s="187"/>
      <c r="G300" s="43">
        <f t="shared" si="16"/>
        <v>28961.57264</v>
      </c>
      <c r="H300" s="22"/>
      <c r="I300" s="43">
        <f t="shared" si="17"/>
        <v>28159.04</v>
      </c>
      <c r="J300" s="43">
        <f t="shared" si="18"/>
        <v>25962.496</v>
      </c>
      <c r="K300" s="43">
        <f t="shared" si="19"/>
        <v>28961.57264</v>
      </c>
    </row>
    <row r="301" spans="1:11" ht="14.25" customHeight="1">
      <c r="A301" s="247" t="s">
        <v>755</v>
      </c>
      <c r="B301" s="247" t="s">
        <v>3430</v>
      </c>
      <c r="C301" s="43">
        <v>6</v>
      </c>
      <c r="D301" s="43">
        <v>113064</v>
      </c>
      <c r="E301" s="248">
        <v>0.604</v>
      </c>
      <c r="F301" s="187"/>
      <c r="G301" s="43">
        <f t="shared" si="16"/>
        <v>39046.40597</v>
      </c>
      <c r="H301" s="22"/>
      <c r="I301" s="43">
        <f t="shared" si="17"/>
        <v>37964.42</v>
      </c>
      <c r="J301" s="43">
        <f t="shared" si="18"/>
        <v>35003.008</v>
      </c>
      <c r="K301" s="43">
        <f t="shared" si="19"/>
        <v>39046.40597</v>
      </c>
    </row>
    <row r="302" spans="1:11" ht="14.25" customHeight="1">
      <c r="A302" s="249" t="s">
        <v>756</v>
      </c>
      <c r="B302" s="249" t="s">
        <v>3431</v>
      </c>
      <c r="C302" s="43">
        <v>5</v>
      </c>
      <c r="D302" s="43">
        <v>69100</v>
      </c>
      <c r="E302" s="248">
        <v>0.432</v>
      </c>
      <c r="F302" s="187"/>
      <c r="G302" s="43">
        <f t="shared" si="16"/>
        <v>27927.23076</v>
      </c>
      <c r="H302" s="22"/>
      <c r="I302" s="43">
        <f t="shared" si="17"/>
        <v>27153.36</v>
      </c>
      <c r="J302" s="43">
        <f t="shared" si="18"/>
        <v>25035.264</v>
      </c>
      <c r="K302" s="43">
        <f t="shared" si="19"/>
        <v>27927.23076</v>
      </c>
    </row>
    <row r="303" spans="1:11" ht="14.25" customHeight="1">
      <c r="A303" s="247" t="s">
        <v>757</v>
      </c>
      <c r="B303" s="247" t="s">
        <v>758</v>
      </c>
      <c r="C303" s="43">
        <v>24</v>
      </c>
      <c r="D303" s="43">
        <v>239695</v>
      </c>
      <c r="E303" s="248">
        <v>1.27</v>
      </c>
      <c r="F303" s="187"/>
      <c r="G303" s="43">
        <f t="shared" si="16"/>
        <v>82100.886725</v>
      </c>
      <c r="H303" s="22"/>
      <c r="I303" s="43">
        <f t="shared" si="17"/>
        <v>79825.85</v>
      </c>
      <c r="J303" s="43">
        <f t="shared" si="18"/>
        <v>73599.04000000001</v>
      </c>
      <c r="K303" s="43">
        <f t="shared" si="19"/>
        <v>82100.886725</v>
      </c>
    </row>
    <row r="304" spans="1:11" ht="14.25" customHeight="1">
      <c r="A304" s="249" t="s">
        <v>759</v>
      </c>
      <c r="B304" s="249" t="s">
        <v>760</v>
      </c>
      <c r="C304" s="43">
        <v>15</v>
      </c>
      <c r="D304" s="43">
        <v>127366</v>
      </c>
      <c r="E304" s="248">
        <v>0.737</v>
      </c>
      <c r="F304" s="187"/>
      <c r="G304" s="43">
        <f t="shared" si="16"/>
        <v>47644.3728475</v>
      </c>
      <c r="H304" s="22"/>
      <c r="I304" s="43">
        <f t="shared" si="17"/>
        <v>46324.135</v>
      </c>
      <c r="J304" s="43">
        <f t="shared" si="18"/>
        <v>42710.623999999996</v>
      </c>
      <c r="K304" s="43">
        <f t="shared" si="19"/>
        <v>47644.3728475</v>
      </c>
    </row>
    <row r="305" spans="1:11" ht="14.25" customHeight="1">
      <c r="A305" s="247" t="s">
        <v>761</v>
      </c>
      <c r="B305" s="247" t="s">
        <v>762</v>
      </c>
      <c r="C305" s="43">
        <v>6</v>
      </c>
      <c r="D305" s="43">
        <v>89481</v>
      </c>
      <c r="E305" s="248">
        <v>0.532</v>
      </c>
      <c r="F305" s="187"/>
      <c r="G305" s="43">
        <f t="shared" si="16"/>
        <v>34391.86751</v>
      </c>
      <c r="H305" s="22"/>
      <c r="I305" s="43">
        <f t="shared" si="17"/>
        <v>33438.86</v>
      </c>
      <c r="J305" s="43">
        <f t="shared" si="18"/>
        <v>30830.464</v>
      </c>
      <c r="K305" s="43">
        <f t="shared" si="19"/>
        <v>34391.86751</v>
      </c>
    </row>
    <row r="306" spans="1:11" ht="14.25" customHeight="1">
      <c r="A306" s="249" t="s">
        <v>2491</v>
      </c>
      <c r="B306" s="249" t="s">
        <v>2492</v>
      </c>
      <c r="C306" s="43">
        <v>35</v>
      </c>
      <c r="D306" s="43">
        <v>1566040</v>
      </c>
      <c r="E306" s="248">
        <v>12.503</v>
      </c>
      <c r="F306" s="187"/>
      <c r="G306" s="43">
        <f t="shared" si="16"/>
        <v>808273.5328525001</v>
      </c>
      <c r="H306" s="22"/>
      <c r="I306" s="43">
        <f t="shared" si="17"/>
        <v>785876.0650000001</v>
      </c>
      <c r="J306" s="43">
        <f t="shared" si="18"/>
        <v>724573.856</v>
      </c>
      <c r="K306" s="43">
        <f t="shared" si="19"/>
        <v>808273.5328525001</v>
      </c>
    </row>
    <row r="307" spans="1:11" ht="14.25" customHeight="1">
      <c r="A307" s="247" t="s">
        <v>763</v>
      </c>
      <c r="B307" s="247" t="s">
        <v>71</v>
      </c>
      <c r="C307" s="43">
        <v>35</v>
      </c>
      <c r="D307" s="43">
        <v>99999999</v>
      </c>
      <c r="E307" s="248">
        <v>12.726</v>
      </c>
      <c r="F307" s="187"/>
      <c r="G307" s="43">
        <f t="shared" si="16"/>
        <v>822689.6728050001</v>
      </c>
      <c r="H307" s="22"/>
      <c r="I307" s="43">
        <f t="shared" si="17"/>
        <v>799892.7300000001</v>
      </c>
      <c r="J307" s="43">
        <f t="shared" si="18"/>
        <v>737497.152</v>
      </c>
      <c r="K307" s="43">
        <f t="shared" si="19"/>
        <v>822689.6728050001</v>
      </c>
    </row>
    <row r="308" spans="1:11" ht="14.25" customHeight="1">
      <c r="A308" s="249" t="s">
        <v>764</v>
      </c>
      <c r="B308" s="249" t="s">
        <v>765</v>
      </c>
      <c r="C308" s="43">
        <v>32</v>
      </c>
      <c r="D308" s="43">
        <v>886504</v>
      </c>
      <c r="E308" s="248">
        <v>5.377</v>
      </c>
      <c r="F308" s="187"/>
      <c r="G308" s="43">
        <f t="shared" si="16"/>
        <v>347603.51804749994</v>
      </c>
      <c r="H308" s="22"/>
      <c r="I308" s="43">
        <f t="shared" si="17"/>
        <v>337971.33499999996</v>
      </c>
      <c r="J308" s="43">
        <f t="shared" si="18"/>
        <v>311607.904</v>
      </c>
      <c r="K308" s="43">
        <f t="shared" si="19"/>
        <v>347603.51804749994</v>
      </c>
    </row>
    <row r="309" spans="1:11" ht="14.25" customHeight="1">
      <c r="A309" s="247" t="s">
        <v>766</v>
      </c>
      <c r="B309" s="247" t="s">
        <v>72</v>
      </c>
      <c r="C309" s="43">
        <v>16</v>
      </c>
      <c r="D309" s="43">
        <v>596894</v>
      </c>
      <c r="E309" s="248">
        <v>3.903</v>
      </c>
      <c r="F309" s="187"/>
      <c r="G309" s="43">
        <f t="shared" si="16"/>
        <v>252314.7723525</v>
      </c>
      <c r="H309" s="22"/>
      <c r="I309" s="43">
        <f t="shared" si="17"/>
        <v>245323.065</v>
      </c>
      <c r="J309" s="43">
        <f t="shared" si="18"/>
        <v>226186.656</v>
      </c>
      <c r="K309" s="43">
        <f t="shared" si="19"/>
        <v>252314.7723525</v>
      </c>
    </row>
    <row r="310" spans="1:11" ht="14.25" customHeight="1">
      <c r="A310" s="249" t="s">
        <v>767</v>
      </c>
      <c r="B310" s="249" t="s">
        <v>73</v>
      </c>
      <c r="C310" s="43">
        <v>13</v>
      </c>
      <c r="D310" s="43">
        <v>545645</v>
      </c>
      <c r="E310" s="248">
        <v>3.628</v>
      </c>
      <c r="F310" s="187"/>
      <c r="G310" s="43">
        <f t="shared" si="16"/>
        <v>234537.02129</v>
      </c>
      <c r="H310" s="22"/>
      <c r="I310" s="43">
        <f t="shared" si="17"/>
        <v>228037.94</v>
      </c>
      <c r="J310" s="43">
        <f t="shared" si="18"/>
        <v>210249.856</v>
      </c>
      <c r="K310" s="43">
        <f t="shared" si="19"/>
        <v>234537.02129</v>
      </c>
    </row>
    <row r="311" spans="1:11" ht="14.25" customHeight="1">
      <c r="A311" s="247" t="s">
        <v>768</v>
      </c>
      <c r="B311" s="247" t="s">
        <v>2761</v>
      </c>
      <c r="C311" s="43">
        <v>43</v>
      </c>
      <c r="D311" s="43">
        <v>657355</v>
      </c>
      <c r="E311" s="248">
        <v>3.119</v>
      </c>
      <c r="F311" s="187"/>
      <c r="G311" s="43">
        <f t="shared" si="16"/>
        <v>201632.0202325</v>
      </c>
      <c r="H311" s="22"/>
      <c r="I311" s="43">
        <f t="shared" si="17"/>
        <v>196044.74500000002</v>
      </c>
      <c r="J311" s="43">
        <f t="shared" si="18"/>
        <v>180752.288</v>
      </c>
      <c r="K311" s="43">
        <f t="shared" si="19"/>
        <v>201632.0202325</v>
      </c>
    </row>
    <row r="312" spans="1:11" ht="14.25" customHeight="1">
      <c r="A312" s="249" t="s">
        <v>769</v>
      </c>
      <c r="B312" s="249" t="s">
        <v>2762</v>
      </c>
      <c r="C312" s="43">
        <v>22</v>
      </c>
      <c r="D312" s="43">
        <v>263183</v>
      </c>
      <c r="E312" s="248">
        <v>1.791</v>
      </c>
      <c r="F312" s="187"/>
      <c r="G312" s="43">
        <f t="shared" si="16"/>
        <v>115781.6441925</v>
      </c>
      <c r="H312" s="22"/>
      <c r="I312" s="43">
        <f t="shared" si="17"/>
        <v>112573.305</v>
      </c>
      <c r="J312" s="43">
        <f t="shared" si="18"/>
        <v>103792.03199999999</v>
      </c>
      <c r="K312" s="43">
        <f t="shared" si="19"/>
        <v>115781.6441925</v>
      </c>
    </row>
    <row r="313" spans="1:11" ht="14.25" customHeight="1">
      <c r="A313" s="247" t="s">
        <v>770</v>
      </c>
      <c r="B313" s="247" t="s">
        <v>2763</v>
      </c>
      <c r="C313" s="43">
        <v>12</v>
      </c>
      <c r="D313" s="43">
        <v>219300</v>
      </c>
      <c r="E313" s="248">
        <v>1.405</v>
      </c>
      <c r="F313" s="187"/>
      <c r="G313" s="43">
        <f t="shared" si="16"/>
        <v>90828.1463375</v>
      </c>
      <c r="H313" s="22"/>
      <c r="I313" s="43">
        <f t="shared" si="17"/>
        <v>88311.27500000001</v>
      </c>
      <c r="J313" s="43">
        <f t="shared" si="18"/>
        <v>81422.56</v>
      </c>
      <c r="K313" s="43">
        <f t="shared" si="19"/>
        <v>90828.1463375</v>
      </c>
    </row>
    <row r="314" spans="1:11" ht="14.25" customHeight="1">
      <c r="A314" s="249" t="s">
        <v>771</v>
      </c>
      <c r="B314" s="249" t="s">
        <v>74</v>
      </c>
      <c r="C314" s="43">
        <v>16</v>
      </c>
      <c r="D314" s="43">
        <v>266675</v>
      </c>
      <c r="E314" s="248">
        <v>2.355</v>
      </c>
      <c r="F314" s="187"/>
      <c r="G314" s="43">
        <f t="shared" si="16"/>
        <v>152242.19546249998</v>
      </c>
      <c r="H314" s="22"/>
      <c r="I314" s="43">
        <f t="shared" si="17"/>
        <v>148023.525</v>
      </c>
      <c r="J314" s="43">
        <f t="shared" si="18"/>
        <v>136476.96</v>
      </c>
      <c r="K314" s="43">
        <f t="shared" si="19"/>
        <v>152242.19546249998</v>
      </c>
    </row>
    <row r="315" spans="1:11" ht="14.25" customHeight="1">
      <c r="A315" s="247" t="s">
        <v>772</v>
      </c>
      <c r="B315" s="247" t="s">
        <v>75</v>
      </c>
      <c r="C315" s="43">
        <v>12</v>
      </c>
      <c r="D315" s="43">
        <v>240905</v>
      </c>
      <c r="E315" s="248">
        <v>1.595</v>
      </c>
      <c r="F315" s="187"/>
      <c r="G315" s="43">
        <f t="shared" si="16"/>
        <v>103110.95616249999</v>
      </c>
      <c r="H315" s="22"/>
      <c r="I315" s="43">
        <f t="shared" si="17"/>
        <v>100253.72499999999</v>
      </c>
      <c r="J315" s="43">
        <f t="shared" si="18"/>
        <v>92433.44</v>
      </c>
      <c r="K315" s="43">
        <f t="shared" si="19"/>
        <v>103110.95616249999</v>
      </c>
    </row>
    <row r="316" spans="1:11" ht="14.25" customHeight="1">
      <c r="A316" s="249" t="s">
        <v>773</v>
      </c>
      <c r="B316" s="249" t="s">
        <v>774</v>
      </c>
      <c r="C316" s="43">
        <v>32</v>
      </c>
      <c r="D316" s="43">
        <v>462506</v>
      </c>
      <c r="E316" s="248">
        <v>3.084</v>
      </c>
      <c r="F316" s="187"/>
      <c r="G316" s="43">
        <f t="shared" si="16"/>
        <v>199369.39737</v>
      </c>
      <c r="H316" s="22"/>
      <c r="I316" s="43">
        <f t="shared" si="17"/>
        <v>193844.82</v>
      </c>
      <c r="J316" s="43">
        <f t="shared" si="18"/>
        <v>178723.968</v>
      </c>
      <c r="K316" s="43">
        <f t="shared" si="19"/>
        <v>199369.39737</v>
      </c>
    </row>
    <row r="317" spans="1:11" ht="14.25" customHeight="1">
      <c r="A317" s="247" t="s">
        <v>775</v>
      </c>
      <c r="B317" s="247" t="s">
        <v>76</v>
      </c>
      <c r="C317" s="43">
        <v>15</v>
      </c>
      <c r="D317" s="43">
        <v>292196</v>
      </c>
      <c r="E317" s="248">
        <v>2.276</v>
      </c>
      <c r="F317" s="187"/>
      <c r="G317" s="43">
        <f t="shared" si="16"/>
        <v>147135.13242999997</v>
      </c>
      <c r="H317" s="22"/>
      <c r="I317" s="43">
        <f t="shared" si="17"/>
        <v>143057.97999999998</v>
      </c>
      <c r="J317" s="43">
        <f t="shared" si="18"/>
        <v>131898.75199999998</v>
      </c>
      <c r="K317" s="43">
        <f t="shared" si="19"/>
        <v>147135.13242999997</v>
      </c>
    </row>
    <row r="318" spans="1:11" ht="14.25" customHeight="1">
      <c r="A318" s="249" t="s">
        <v>776</v>
      </c>
      <c r="B318" s="249" t="s">
        <v>77</v>
      </c>
      <c r="C318" s="43">
        <v>11</v>
      </c>
      <c r="D318" s="43">
        <v>216210</v>
      </c>
      <c r="E318" s="248">
        <v>1.753</v>
      </c>
      <c r="F318" s="187"/>
      <c r="G318" s="43">
        <f t="shared" si="16"/>
        <v>113325.08222749998</v>
      </c>
      <c r="H318" s="22"/>
      <c r="I318" s="43">
        <f t="shared" si="17"/>
        <v>110184.81499999999</v>
      </c>
      <c r="J318" s="43">
        <f t="shared" si="18"/>
        <v>101589.856</v>
      </c>
      <c r="K318" s="43">
        <f t="shared" si="19"/>
        <v>113325.08222749998</v>
      </c>
    </row>
    <row r="319" spans="1:11" ht="14.25" customHeight="1">
      <c r="A319" s="247" t="s">
        <v>777</v>
      </c>
      <c r="B319" s="247" t="s">
        <v>778</v>
      </c>
      <c r="C319" s="43">
        <v>25</v>
      </c>
      <c r="D319" s="43">
        <v>305781</v>
      </c>
      <c r="E319" s="248">
        <v>1.95</v>
      </c>
      <c r="F319" s="187"/>
      <c r="G319" s="43">
        <f t="shared" si="16"/>
        <v>126060.416625</v>
      </c>
      <c r="H319" s="22"/>
      <c r="I319" s="43">
        <f t="shared" si="17"/>
        <v>122567.25</v>
      </c>
      <c r="J319" s="43">
        <f t="shared" si="18"/>
        <v>113006.4</v>
      </c>
      <c r="K319" s="43">
        <f t="shared" si="19"/>
        <v>126060.416625</v>
      </c>
    </row>
    <row r="320" spans="1:11" ht="14.25" customHeight="1">
      <c r="A320" s="249" t="s">
        <v>779</v>
      </c>
      <c r="B320" s="249" t="s">
        <v>179</v>
      </c>
      <c r="C320" s="43">
        <v>15</v>
      </c>
      <c r="D320" s="43">
        <v>191255</v>
      </c>
      <c r="E320" s="248">
        <v>1.324</v>
      </c>
      <c r="F320" s="187"/>
      <c r="G320" s="43">
        <f t="shared" si="16"/>
        <v>85591.79057</v>
      </c>
      <c r="H320" s="22"/>
      <c r="I320" s="43">
        <f t="shared" si="17"/>
        <v>83220.02</v>
      </c>
      <c r="J320" s="43">
        <f t="shared" si="18"/>
        <v>76728.448</v>
      </c>
      <c r="K320" s="43">
        <f t="shared" si="19"/>
        <v>85591.79057</v>
      </c>
    </row>
    <row r="321" spans="1:11" ht="14.25" customHeight="1">
      <c r="A321" s="247" t="s">
        <v>780</v>
      </c>
      <c r="B321" s="247" t="s">
        <v>180</v>
      </c>
      <c r="C321" s="43">
        <v>9</v>
      </c>
      <c r="D321" s="43">
        <v>155633</v>
      </c>
      <c r="E321" s="248">
        <v>1.112</v>
      </c>
      <c r="F321" s="187"/>
      <c r="G321" s="43">
        <f t="shared" si="16"/>
        <v>71886.76066000001</v>
      </c>
      <c r="H321" s="22"/>
      <c r="I321" s="43">
        <f t="shared" si="17"/>
        <v>69894.76000000001</v>
      </c>
      <c r="J321" s="43">
        <f t="shared" si="18"/>
        <v>64442.624</v>
      </c>
      <c r="K321" s="43">
        <f t="shared" si="19"/>
        <v>71886.76066000001</v>
      </c>
    </row>
    <row r="322" spans="1:11" ht="14.25" customHeight="1">
      <c r="A322" s="249" t="s">
        <v>781</v>
      </c>
      <c r="B322" s="249" t="s">
        <v>782</v>
      </c>
      <c r="C322" s="43">
        <v>18</v>
      </c>
      <c r="D322" s="43">
        <v>436965</v>
      </c>
      <c r="E322" s="248">
        <v>2.253</v>
      </c>
      <c r="F322" s="187"/>
      <c r="G322" s="43">
        <f t="shared" si="16"/>
        <v>145648.2659775</v>
      </c>
      <c r="H322" s="22"/>
      <c r="I322" s="43">
        <f t="shared" si="17"/>
        <v>141612.315</v>
      </c>
      <c r="J322" s="43">
        <f t="shared" si="18"/>
        <v>130565.856</v>
      </c>
      <c r="K322" s="43">
        <f t="shared" si="19"/>
        <v>145648.2659775</v>
      </c>
    </row>
    <row r="323" spans="1:11" ht="14.25" customHeight="1">
      <c r="A323" s="247" t="s">
        <v>783</v>
      </c>
      <c r="B323" s="247" t="s">
        <v>784</v>
      </c>
      <c r="C323" s="43">
        <v>15</v>
      </c>
      <c r="D323" s="43">
        <v>324764</v>
      </c>
      <c r="E323" s="248">
        <v>1.675</v>
      </c>
      <c r="F323" s="187"/>
      <c r="G323" s="43">
        <f t="shared" si="16"/>
        <v>108282.6655625</v>
      </c>
      <c r="H323" s="22"/>
      <c r="I323" s="43">
        <f t="shared" si="17"/>
        <v>105282.125</v>
      </c>
      <c r="J323" s="43">
        <f t="shared" si="18"/>
        <v>97069.6</v>
      </c>
      <c r="K323" s="43">
        <f t="shared" si="19"/>
        <v>108282.6655625</v>
      </c>
    </row>
    <row r="324" spans="1:11" ht="14.25" customHeight="1">
      <c r="A324" s="249" t="s">
        <v>785</v>
      </c>
      <c r="B324" s="249" t="s">
        <v>786</v>
      </c>
      <c r="C324" s="43">
        <v>91</v>
      </c>
      <c r="D324" s="43">
        <v>1760855</v>
      </c>
      <c r="E324" s="248">
        <v>5.047</v>
      </c>
      <c r="F324" s="187"/>
      <c r="G324" s="43">
        <f t="shared" si="16"/>
        <v>326270.21677249996</v>
      </c>
      <c r="H324" s="22"/>
      <c r="I324" s="43">
        <f t="shared" si="17"/>
        <v>317229.185</v>
      </c>
      <c r="J324" s="43">
        <f t="shared" si="18"/>
        <v>292483.744</v>
      </c>
      <c r="K324" s="43">
        <f t="shared" si="19"/>
        <v>326270.21677249996</v>
      </c>
    </row>
    <row r="325" spans="1:11" ht="14.25" customHeight="1">
      <c r="A325" s="247" t="s">
        <v>787</v>
      </c>
      <c r="B325" s="247" t="s">
        <v>788</v>
      </c>
      <c r="C325" s="43">
        <v>20</v>
      </c>
      <c r="D325" s="43">
        <v>290785</v>
      </c>
      <c r="E325" s="248">
        <v>1.452</v>
      </c>
      <c r="F325" s="187"/>
      <c r="G325" s="43">
        <f t="shared" si="16"/>
        <v>93866.52560999998</v>
      </c>
      <c r="H325" s="22"/>
      <c r="I325" s="43">
        <f t="shared" si="17"/>
        <v>91265.45999999999</v>
      </c>
      <c r="J325" s="43">
        <f t="shared" si="18"/>
        <v>84146.304</v>
      </c>
      <c r="K325" s="43">
        <f t="shared" si="19"/>
        <v>93866.52560999998</v>
      </c>
    </row>
    <row r="326" spans="1:11" ht="14.25" customHeight="1">
      <c r="A326" s="249" t="s">
        <v>789</v>
      </c>
      <c r="B326" s="249" t="s">
        <v>790</v>
      </c>
      <c r="C326" s="43">
        <v>12</v>
      </c>
      <c r="D326" s="43">
        <v>194634</v>
      </c>
      <c r="E326" s="248">
        <v>0.935</v>
      </c>
      <c r="F326" s="187"/>
      <c r="G326" s="43">
        <f t="shared" si="16"/>
        <v>60444.3536125</v>
      </c>
      <c r="H326" s="22"/>
      <c r="I326" s="43">
        <f t="shared" si="17"/>
        <v>58769.425</v>
      </c>
      <c r="J326" s="43">
        <f t="shared" si="18"/>
        <v>54185.12</v>
      </c>
      <c r="K326" s="43">
        <f t="shared" si="19"/>
        <v>60444.3536125</v>
      </c>
    </row>
    <row r="327" spans="1:11" ht="14.25" customHeight="1">
      <c r="A327" s="247" t="s">
        <v>791</v>
      </c>
      <c r="B327" s="247" t="s">
        <v>2764</v>
      </c>
      <c r="C327" s="43">
        <v>7</v>
      </c>
      <c r="D327" s="43">
        <v>204331</v>
      </c>
      <c r="E327" s="248">
        <v>1.403</v>
      </c>
      <c r="F327" s="187"/>
      <c r="G327" s="43">
        <f t="shared" si="16"/>
        <v>90698.8536025</v>
      </c>
      <c r="H327" s="22"/>
      <c r="I327" s="43">
        <f t="shared" si="17"/>
        <v>88185.565</v>
      </c>
      <c r="J327" s="43">
        <f t="shared" si="18"/>
        <v>81306.656</v>
      </c>
      <c r="K327" s="43">
        <f t="shared" si="19"/>
        <v>90698.8536025</v>
      </c>
    </row>
    <row r="328" spans="1:11" ht="14.25" customHeight="1">
      <c r="A328" s="249" t="s">
        <v>792</v>
      </c>
      <c r="B328" s="249" t="s">
        <v>2765</v>
      </c>
      <c r="C328" s="43">
        <v>6</v>
      </c>
      <c r="D328" s="43">
        <v>182639</v>
      </c>
      <c r="E328" s="248">
        <v>1.316</v>
      </c>
      <c r="F328" s="187"/>
      <c r="G328" s="43">
        <f t="shared" si="16"/>
        <v>85074.61963</v>
      </c>
      <c r="H328" s="22"/>
      <c r="I328" s="43">
        <f t="shared" si="17"/>
        <v>82717.18000000001</v>
      </c>
      <c r="J328" s="43">
        <f t="shared" si="18"/>
        <v>76264.83200000001</v>
      </c>
      <c r="K328" s="43">
        <f t="shared" si="19"/>
        <v>85074.61963</v>
      </c>
    </row>
    <row r="329" spans="1:11" ht="14.25" customHeight="1">
      <c r="A329" s="247" t="s">
        <v>793</v>
      </c>
      <c r="B329" s="247" t="s">
        <v>794</v>
      </c>
      <c r="C329" s="43">
        <v>37</v>
      </c>
      <c r="D329" s="43">
        <v>378477</v>
      </c>
      <c r="E329" s="248">
        <v>2.069</v>
      </c>
      <c r="F329" s="187"/>
      <c r="G329" s="43">
        <f t="shared" si="16"/>
        <v>133753.3343575</v>
      </c>
      <c r="H329" s="22"/>
      <c r="I329" s="43">
        <f t="shared" si="17"/>
        <v>130046.995</v>
      </c>
      <c r="J329" s="43">
        <f t="shared" si="18"/>
        <v>119902.688</v>
      </c>
      <c r="K329" s="43">
        <f t="shared" si="19"/>
        <v>133753.3343575</v>
      </c>
    </row>
    <row r="330" spans="1:11" ht="14.25" customHeight="1">
      <c r="A330" s="249" t="s">
        <v>795</v>
      </c>
      <c r="B330" s="249" t="s">
        <v>796</v>
      </c>
      <c r="C330" s="43">
        <v>21</v>
      </c>
      <c r="D330" s="43">
        <v>182324</v>
      </c>
      <c r="E330" s="248">
        <v>1.065</v>
      </c>
      <c r="F330" s="187"/>
      <c r="G330" s="43">
        <f t="shared" si="16"/>
        <v>68848.38138749999</v>
      </c>
      <c r="H330" s="22"/>
      <c r="I330" s="43">
        <f t="shared" si="17"/>
        <v>66940.575</v>
      </c>
      <c r="J330" s="43">
        <f t="shared" si="18"/>
        <v>61718.88</v>
      </c>
      <c r="K330" s="43">
        <f t="shared" si="19"/>
        <v>68848.38138749999</v>
      </c>
    </row>
    <row r="331" spans="1:11" ht="14.25" customHeight="1">
      <c r="A331" s="247" t="s">
        <v>797</v>
      </c>
      <c r="B331" s="247" t="s">
        <v>798</v>
      </c>
      <c r="C331" s="43">
        <v>24</v>
      </c>
      <c r="D331" s="43">
        <v>178672</v>
      </c>
      <c r="E331" s="248">
        <v>1.053</v>
      </c>
      <c r="F331" s="187"/>
      <c r="G331" s="43">
        <f t="shared" si="16"/>
        <v>68072.6249775</v>
      </c>
      <c r="H331" s="22"/>
      <c r="I331" s="43">
        <f t="shared" si="17"/>
        <v>66186.315</v>
      </c>
      <c r="J331" s="43">
        <f t="shared" si="18"/>
        <v>61023.456</v>
      </c>
      <c r="K331" s="43">
        <f t="shared" si="19"/>
        <v>68072.6249775</v>
      </c>
    </row>
    <row r="332" spans="1:11" ht="14.25" customHeight="1">
      <c r="A332" s="249" t="s">
        <v>799</v>
      </c>
      <c r="B332" s="249" t="s">
        <v>3434</v>
      </c>
      <c r="C332" s="43">
        <v>27</v>
      </c>
      <c r="D332" s="43">
        <v>227638</v>
      </c>
      <c r="E332" s="248">
        <v>1.269</v>
      </c>
      <c r="F332" s="187"/>
      <c r="G332" s="43">
        <f t="shared" si="16"/>
        <v>82036.24035749999</v>
      </c>
      <c r="H332" s="22"/>
      <c r="I332" s="43">
        <f t="shared" si="17"/>
        <v>79762.995</v>
      </c>
      <c r="J332" s="43">
        <f t="shared" si="18"/>
        <v>73541.08799999999</v>
      </c>
      <c r="K332" s="43">
        <f t="shared" si="19"/>
        <v>82036.24035749999</v>
      </c>
    </row>
    <row r="333" spans="1:11" ht="14.25" customHeight="1">
      <c r="A333" s="247" t="s">
        <v>800</v>
      </c>
      <c r="B333" s="247" t="s">
        <v>3435</v>
      </c>
      <c r="C333" s="43">
        <v>18</v>
      </c>
      <c r="D333" s="43">
        <v>190665</v>
      </c>
      <c r="E333" s="248">
        <v>1.111</v>
      </c>
      <c r="F333" s="187"/>
      <c r="G333" s="43">
        <f t="shared" si="16"/>
        <v>71822.1142925</v>
      </c>
      <c r="H333" s="22"/>
      <c r="I333" s="43">
        <f t="shared" si="17"/>
        <v>69831.905</v>
      </c>
      <c r="J333" s="43">
        <f t="shared" si="18"/>
        <v>64384.672</v>
      </c>
      <c r="K333" s="43">
        <f t="shared" si="19"/>
        <v>71822.1142925</v>
      </c>
    </row>
    <row r="334" spans="1:11" ht="14.25" customHeight="1">
      <c r="A334" s="249" t="s">
        <v>801</v>
      </c>
      <c r="B334" s="249" t="s">
        <v>3436</v>
      </c>
      <c r="C334" s="43">
        <v>17</v>
      </c>
      <c r="D334" s="43">
        <v>170669</v>
      </c>
      <c r="E334" s="248">
        <v>0.961</v>
      </c>
      <c r="F334" s="187"/>
      <c r="G334" s="43">
        <f t="shared" si="16"/>
        <v>62125.159167499995</v>
      </c>
      <c r="H334" s="22"/>
      <c r="I334" s="43">
        <f t="shared" si="17"/>
        <v>60403.655</v>
      </c>
      <c r="J334" s="43">
        <f t="shared" si="18"/>
        <v>55691.871999999996</v>
      </c>
      <c r="K334" s="43">
        <f t="shared" si="19"/>
        <v>62125.159167499995</v>
      </c>
    </row>
    <row r="335" spans="1:11" ht="14.25" customHeight="1">
      <c r="A335" s="247" t="s">
        <v>802</v>
      </c>
      <c r="B335" s="247" t="s">
        <v>803</v>
      </c>
      <c r="C335" s="43">
        <v>31</v>
      </c>
      <c r="D335" s="43">
        <v>321909</v>
      </c>
      <c r="E335" s="248">
        <v>1.67</v>
      </c>
      <c r="F335" s="187"/>
      <c r="G335" s="43">
        <f t="shared" si="16"/>
        <v>107959.43372499998</v>
      </c>
      <c r="H335" s="22"/>
      <c r="I335" s="43">
        <f t="shared" si="17"/>
        <v>104967.84999999999</v>
      </c>
      <c r="J335" s="43">
        <f t="shared" si="18"/>
        <v>96779.84</v>
      </c>
      <c r="K335" s="43">
        <f t="shared" si="19"/>
        <v>107959.43372499998</v>
      </c>
    </row>
    <row r="336" spans="1:11" ht="14.25" customHeight="1">
      <c r="A336" s="249" t="s">
        <v>804</v>
      </c>
      <c r="B336" s="249" t="s">
        <v>805</v>
      </c>
      <c r="C336" s="43">
        <v>16</v>
      </c>
      <c r="D336" s="43">
        <v>139869</v>
      </c>
      <c r="E336" s="248">
        <v>0.842</v>
      </c>
      <c r="F336" s="187"/>
      <c r="G336" s="43">
        <f aca="true" t="shared" si="20" ref="G336:G399">(E336*$G$4)*$K$10</f>
        <v>54432.241434999996</v>
      </c>
      <c r="H336" s="22"/>
      <c r="I336" s="43">
        <f aca="true" t="shared" si="21" ref="I336:I399">E336*$G$4</f>
        <v>52923.909999999996</v>
      </c>
      <c r="J336" s="43">
        <f aca="true" t="shared" si="22" ref="J336:J399">E336*$G$3</f>
        <v>48795.583999999995</v>
      </c>
      <c r="K336" s="43">
        <f aca="true" t="shared" si="23" ref="K336:K399">(E336*$G$4)*$K$10</f>
        <v>54432.241434999996</v>
      </c>
    </row>
    <row r="337" spans="1:11" ht="14.25" customHeight="1">
      <c r="A337" s="247" t="s">
        <v>806</v>
      </c>
      <c r="B337" s="247" t="s">
        <v>807</v>
      </c>
      <c r="C337" s="43">
        <v>10</v>
      </c>
      <c r="D337" s="43">
        <v>99711</v>
      </c>
      <c r="E337" s="248">
        <v>0.648</v>
      </c>
      <c r="F337" s="187"/>
      <c r="G337" s="43">
        <f t="shared" si="20"/>
        <v>41890.84614</v>
      </c>
      <c r="H337" s="22"/>
      <c r="I337" s="43">
        <f t="shared" si="21"/>
        <v>40730.04</v>
      </c>
      <c r="J337" s="43">
        <f t="shared" si="22"/>
        <v>37552.896</v>
      </c>
      <c r="K337" s="43">
        <f t="shared" si="23"/>
        <v>41890.84614</v>
      </c>
    </row>
    <row r="338" spans="1:11" ht="14.25" customHeight="1">
      <c r="A338" s="249" t="s">
        <v>808</v>
      </c>
      <c r="B338" s="249" t="s">
        <v>3603</v>
      </c>
      <c r="C338" s="43">
        <v>33</v>
      </c>
      <c r="D338" s="43">
        <v>417979</v>
      </c>
      <c r="E338" s="248">
        <v>2.053</v>
      </c>
      <c r="F338" s="187"/>
      <c r="G338" s="43">
        <f t="shared" si="20"/>
        <v>132718.9924775</v>
      </c>
      <c r="H338" s="22"/>
      <c r="I338" s="43">
        <f t="shared" si="21"/>
        <v>129041.315</v>
      </c>
      <c r="J338" s="43">
        <f t="shared" si="22"/>
        <v>118975.45599999999</v>
      </c>
      <c r="K338" s="43">
        <f t="shared" si="23"/>
        <v>132718.9924775</v>
      </c>
    </row>
    <row r="339" spans="1:11" ht="14.25" customHeight="1">
      <c r="A339" s="247" t="s">
        <v>809</v>
      </c>
      <c r="B339" s="247" t="s">
        <v>3439</v>
      </c>
      <c r="C339" s="43">
        <v>21</v>
      </c>
      <c r="D339" s="43">
        <v>196090</v>
      </c>
      <c r="E339" s="248">
        <v>1.17</v>
      </c>
      <c r="F339" s="187"/>
      <c r="G339" s="43">
        <f t="shared" si="20"/>
        <v>75636.24997499998</v>
      </c>
      <c r="H339" s="22"/>
      <c r="I339" s="43">
        <f t="shared" si="21"/>
        <v>73540.34999999999</v>
      </c>
      <c r="J339" s="43">
        <f t="shared" si="22"/>
        <v>67803.84</v>
      </c>
      <c r="K339" s="43">
        <f t="shared" si="23"/>
        <v>75636.24997499998</v>
      </c>
    </row>
    <row r="340" spans="1:11" ht="14.25" customHeight="1">
      <c r="A340" s="249" t="s">
        <v>810</v>
      </c>
      <c r="B340" s="249" t="s">
        <v>3440</v>
      </c>
      <c r="C340" s="43">
        <v>12</v>
      </c>
      <c r="D340" s="43">
        <v>138993</v>
      </c>
      <c r="E340" s="248">
        <v>0.851</v>
      </c>
      <c r="F340" s="187"/>
      <c r="G340" s="43">
        <f t="shared" si="20"/>
        <v>55014.0587425</v>
      </c>
      <c r="H340" s="22"/>
      <c r="I340" s="43">
        <f t="shared" si="21"/>
        <v>53489.604999999996</v>
      </c>
      <c r="J340" s="43">
        <f t="shared" si="22"/>
        <v>49317.152</v>
      </c>
      <c r="K340" s="43">
        <f t="shared" si="23"/>
        <v>55014.0587425</v>
      </c>
    </row>
    <row r="341" spans="1:11" ht="14.25" customHeight="1">
      <c r="A341" s="247" t="s">
        <v>811</v>
      </c>
      <c r="B341" s="247" t="s">
        <v>812</v>
      </c>
      <c r="C341" s="43">
        <v>22</v>
      </c>
      <c r="D341" s="43">
        <v>215424</v>
      </c>
      <c r="E341" s="248">
        <v>1.374</v>
      </c>
      <c r="F341" s="187"/>
      <c r="G341" s="43">
        <f t="shared" si="20"/>
        <v>88824.108945</v>
      </c>
      <c r="H341" s="22"/>
      <c r="I341" s="43">
        <f t="shared" si="21"/>
        <v>86362.77</v>
      </c>
      <c r="J341" s="43">
        <f t="shared" si="22"/>
        <v>79626.04800000001</v>
      </c>
      <c r="K341" s="43">
        <f t="shared" si="23"/>
        <v>88824.108945</v>
      </c>
    </row>
    <row r="342" spans="1:11" ht="14.25" customHeight="1">
      <c r="A342" s="249" t="s">
        <v>813</v>
      </c>
      <c r="B342" s="249" t="s">
        <v>78</v>
      </c>
      <c r="C342" s="43">
        <v>16</v>
      </c>
      <c r="D342" s="43">
        <v>124974</v>
      </c>
      <c r="E342" s="248">
        <v>0.881</v>
      </c>
      <c r="F342" s="187"/>
      <c r="G342" s="43">
        <f t="shared" si="20"/>
        <v>56953.449767499995</v>
      </c>
      <c r="H342" s="22"/>
      <c r="I342" s="43">
        <f t="shared" si="21"/>
        <v>55375.255</v>
      </c>
      <c r="J342" s="43">
        <f t="shared" si="22"/>
        <v>51055.712</v>
      </c>
      <c r="K342" s="43">
        <f t="shared" si="23"/>
        <v>56953.449767499995</v>
      </c>
    </row>
    <row r="343" spans="1:11" ht="14.25" customHeight="1">
      <c r="A343" s="247" t="s">
        <v>814</v>
      </c>
      <c r="B343" s="247" t="s">
        <v>79</v>
      </c>
      <c r="C343" s="43">
        <v>9</v>
      </c>
      <c r="D343" s="43">
        <v>92434</v>
      </c>
      <c r="E343" s="248">
        <v>0.61</v>
      </c>
      <c r="F343" s="187"/>
      <c r="G343" s="43">
        <f t="shared" si="20"/>
        <v>39434.28417499999</v>
      </c>
      <c r="H343" s="22"/>
      <c r="I343" s="43">
        <f t="shared" si="21"/>
        <v>38341.549999999996</v>
      </c>
      <c r="J343" s="43">
        <f t="shared" si="22"/>
        <v>35350.72</v>
      </c>
      <c r="K343" s="43">
        <f t="shared" si="23"/>
        <v>39434.28417499999</v>
      </c>
    </row>
    <row r="344" spans="1:11" ht="14.25" customHeight="1">
      <c r="A344" s="249" t="s">
        <v>815</v>
      </c>
      <c r="B344" s="249" t="s">
        <v>168</v>
      </c>
      <c r="C344" s="43">
        <v>7</v>
      </c>
      <c r="D344" s="43">
        <v>151977</v>
      </c>
      <c r="E344" s="248">
        <v>1.387</v>
      </c>
      <c r="F344" s="187"/>
      <c r="G344" s="43">
        <f t="shared" si="20"/>
        <v>89664.51172249998</v>
      </c>
      <c r="H344" s="22"/>
      <c r="I344" s="43">
        <f t="shared" si="21"/>
        <v>87179.885</v>
      </c>
      <c r="J344" s="43">
        <f t="shared" si="22"/>
        <v>80379.424</v>
      </c>
      <c r="K344" s="43">
        <f t="shared" si="23"/>
        <v>89664.51172249998</v>
      </c>
    </row>
    <row r="345" spans="1:11" ht="14.25" customHeight="1">
      <c r="A345" s="247" t="s">
        <v>816</v>
      </c>
      <c r="B345" s="247" t="s">
        <v>2683</v>
      </c>
      <c r="C345" s="43">
        <v>22</v>
      </c>
      <c r="D345" s="43">
        <v>371511</v>
      </c>
      <c r="E345" s="248">
        <v>2.551</v>
      </c>
      <c r="F345" s="187"/>
      <c r="G345" s="43">
        <f t="shared" si="20"/>
        <v>164912.8834925</v>
      </c>
      <c r="H345" s="22"/>
      <c r="I345" s="43">
        <f t="shared" si="21"/>
        <v>160343.105</v>
      </c>
      <c r="J345" s="43">
        <f t="shared" si="22"/>
        <v>147835.552</v>
      </c>
      <c r="K345" s="43">
        <f t="shared" si="23"/>
        <v>164912.8834925</v>
      </c>
    </row>
    <row r="346" spans="1:11" ht="14.25" customHeight="1">
      <c r="A346" s="249" t="s">
        <v>817</v>
      </c>
      <c r="B346" s="249" t="s">
        <v>818</v>
      </c>
      <c r="C346" s="43">
        <v>18</v>
      </c>
      <c r="D346" s="43">
        <v>219033</v>
      </c>
      <c r="E346" s="248">
        <v>1.7</v>
      </c>
      <c r="F346" s="187"/>
      <c r="G346" s="43">
        <f t="shared" si="20"/>
        <v>109898.82475</v>
      </c>
      <c r="H346" s="22"/>
      <c r="I346" s="43">
        <f t="shared" si="21"/>
        <v>106853.5</v>
      </c>
      <c r="J346" s="43">
        <f t="shared" si="22"/>
        <v>98518.4</v>
      </c>
      <c r="K346" s="43">
        <f t="shared" si="23"/>
        <v>109898.82475</v>
      </c>
    </row>
    <row r="347" spans="1:11" ht="14.25" customHeight="1">
      <c r="A347" s="247" t="s">
        <v>819</v>
      </c>
      <c r="B347" s="247" t="s">
        <v>820</v>
      </c>
      <c r="C347" s="43">
        <v>6</v>
      </c>
      <c r="D347" s="43">
        <v>144519</v>
      </c>
      <c r="E347" s="248">
        <v>1.283</v>
      </c>
      <c r="F347" s="187"/>
      <c r="G347" s="43">
        <f t="shared" si="20"/>
        <v>82941.28950249999</v>
      </c>
      <c r="H347" s="22"/>
      <c r="I347" s="43">
        <f t="shared" si="21"/>
        <v>80642.965</v>
      </c>
      <c r="J347" s="43">
        <f t="shared" si="22"/>
        <v>74352.416</v>
      </c>
      <c r="K347" s="43">
        <f t="shared" si="23"/>
        <v>82941.28950249999</v>
      </c>
    </row>
    <row r="348" spans="1:11" ht="14.25" customHeight="1">
      <c r="A348" s="249" t="s">
        <v>821</v>
      </c>
      <c r="B348" s="249" t="s">
        <v>2684</v>
      </c>
      <c r="C348" s="43">
        <v>18</v>
      </c>
      <c r="D348" s="43">
        <v>362057</v>
      </c>
      <c r="E348" s="248">
        <v>2.283</v>
      </c>
      <c r="F348" s="187"/>
      <c r="G348" s="43">
        <f t="shared" si="20"/>
        <v>147587.6570025</v>
      </c>
      <c r="H348" s="22"/>
      <c r="I348" s="43">
        <f t="shared" si="21"/>
        <v>143497.965</v>
      </c>
      <c r="J348" s="43">
        <f t="shared" si="22"/>
        <v>132304.416</v>
      </c>
      <c r="K348" s="43">
        <f t="shared" si="23"/>
        <v>147587.6570025</v>
      </c>
    </row>
    <row r="349" spans="1:11" ht="14.25" customHeight="1">
      <c r="A349" s="247" t="s">
        <v>822</v>
      </c>
      <c r="B349" s="247" t="s">
        <v>823</v>
      </c>
      <c r="C349" s="43">
        <v>5</v>
      </c>
      <c r="D349" s="43">
        <v>123245</v>
      </c>
      <c r="E349" s="248">
        <v>1.139</v>
      </c>
      <c r="F349" s="187"/>
      <c r="G349" s="43">
        <f t="shared" si="20"/>
        <v>73632.2125825</v>
      </c>
      <c r="H349" s="22"/>
      <c r="I349" s="43">
        <f t="shared" si="21"/>
        <v>71591.845</v>
      </c>
      <c r="J349" s="43">
        <f t="shared" si="22"/>
        <v>66007.328</v>
      </c>
      <c r="K349" s="43">
        <f t="shared" si="23"/>
        <v>73632.2125825</v>
      </c>
    </row>
    <row r="350" spans="1:11" ht="14.25" customHeight="1">
      <c r="A350" s="249" t="s">
        <v>824</v>
      </c>
      <c r="B350" s="249" t="s">
        <v>825</v>
      </c>
      <c r="C350" s="43">
        <v>17</v>
      </c>
      <c r="D350" s="43">
        <v>435241</v>
      </c>
      <c r="E350" s="248">
        <v>2.823</v>
      </c>
      <c r="F350" s="187"/>
      <c r="G350" s="43">
        <f t="shared" si="20"/>
        <v>182496.6954525</v>
      </c>
      <c r="H350" s="22"/>
      <c r="I350" s="43">
        <f t="shared" si="21"/>
        <v>177439.665</v>
      </c>
      <c r="J350" s="43">
        <f t="shared" si="22"/>
        <v>163598.49599999998</v>
      </c>
      <c r="K350" s="43">
        <f t="shared" si="23"/>
        <v>182496.6954525</v>
      </c>
    </row>
    <row r="351" spans="1:11" ht="14.25" customHeight="1">
      <c r="A351" s="247" t="s">
        <v>826</v>
      </c>
      <c r="B351" s="247" t="s">
        <v>827</v>
      </c>
      <c r="C351" s="43">
        <v>10</v>
      </c>
      <c r="D351" s="43">
        <v>279587</v>
      </c>
      <c r="E351" s="248">
        <v>1.711</v>
      </c>
      <c r="F351" s="187"/>
      <c r="G351" s="43">
        <f t="shared" si="20"/>
        <v>110609.93479249999</v>
      </c>
      <c r="H351" s="22"/>
      <c r="I351" s="43">
        <f t="shared" si="21"/>
        <v>107544.905</v>
      </c>
      <c r="J351" s="43">
        <f t="shared" si="22"/>
        <v>99155.872</v>
      </c>
      <c r="K351" s="43">
        <f t="shared" si="23"/>
        <v>110609.93479249999</v>
      </c>
    </row>
    <row r="352" spans="1:11" ht="14.25" customHeight="1">
      <c r="A352" s="249" t="s">
        <v>828</v>
      </c>
      <c r="B352" s="249" t="s">
        <v>80</v>
      </c>
      <c r="C352" s="43">
        <v>41</v>
      </c>
      <c r="D352" s="43">
        <v>428300</v>
      </c>
      <c r="E352" s="248">
        <v>2.749</v>
      </c>
      <c r="F352" s="187"/>
      <c r="G352" s="43">
        <f t="shared" si="20"/>
        <v>177712.8642575</v>
      </c>
      <c r="H352" s="22"/>
      <c r="I352" s="43">
        <f t="shared" si="21"/>
        <v>172788.39500000002</v>
      </c>
      <c r="J352" s="43">
        <f t="shared" si="22"/>
        <v>159310.048</v>
      </c>
      <c r="K352" s="43">
        <f t="shared" si="23"/>
        <v>177712.8642575</v>
      </c>
    </row>
    <row r="353" spans="1:11" ht="14.25" customHeight="1">
      <c r="A353" s="247" t="s">
        <v>829</v>
      </c>
      <c r="B353" s="247" t="s">
        <v>830</v>
      </c>
      <c r="C353" s="43">
        <v>52</v>
      </c>
      <c r="D353" s="43">
        <v>479877</v>
      </c>
      <c r="E353" s="248">
        <v>3.164</v>
      </c>
      <c r="F353" s="187"/>
      <c r="G353" s="43">
        <f t="shared" si="20"/>
        <v>204541.10676999998</v>
      </c>
      <c r="H353" s="22"/>
      <c r="I353" s="43">
        <f t="shared" si="21"/>
        <v>198873.22</v>
      </c>
      <c r="J353" s="43">
        <f t="shared" si="22"/>
        <v>183360.128</v>
      </c>
      <c r="K353" s="43">
        <f t="shared" si="23"/>
        <v>204541.10676999998</v>
      </c>
    </row>
    <row r="354" spans="1:11" ht="14.25" customHeight="1">
      <c r="A354" s="249" t="s">
        <v>831</v>
      </c>
      <c r="B354" s="249" t="s">
        <v>85</v>
      </c>
      <c r="C354" s="43">
        <v>25</v>
      </c>
      <c r="D354" s="43">
        <v>302100</v>
      </c>
      <c r="E354" s="248">
        <v>1.849</v>
      </c>
      <c r="F354" s="187"/>
      <c r="G354" s="43">
        <f t="shared" si="20"/>
        <v>119531.1335075</v>
      </c>
      <c r="H354" s="22"/>
      <c r="I354" s="43">
        <f t="shared" si="21"/>
        <v>116218.895</v>
      </c>
      <c r="J354" s="43">
        <f t="shared" si="22"/>
        <v>107153.24799999999</v>
      </c>
      <c r="K354" s="43">
        <f t="shared" si="23"/>
        <v>119531.1335075</v>
      </c>
    </row>
    <row r="355" spans="1:11" ht="14.25" customHeight="1">
      <c r="A355" s="247" t="s">
        <v>832</v>
      </c>
      <c r="B355" s="247" t="s">
        <v>86</v>
      </c>
      <c r="C355" s="43">
        <v>6</v>
      </c>
      <c r="D355" s="43">
        <v>153569</v>
      </c>
      <c r="E355" s="248">
        <v>1.09</v>
      </c>
      <c r="F355" s="187"/>
      <c r="G355" s="43">
        <f t="shared" si="20"/>
        <v>70464.540575</v>
      </c>
      <c r="H355" s="22"/>
      <c r="I355" s="43">
        <f t="shared" si="21"/>
        <v>68511.95000000001</v>
      </c>
      <c r="J355" s="43">
        <f t="shared" si="22"/>
        <v>63167.68000000001</v>
      </c>
      <c r="K355" s="43">
        <f t="shared" si="23"/>
        <v>70464.540575</v>
      </c>
    </row>
    <row r="356" spans="1:11" ht="14.25" customHeight="1">
      <c r="A356" s="249" t="s">
        <v>833</v>
      </c>
      <c r="B356" s="249" t="s">
        <v>224</v>
      </c>
      <c r="C356" s="43">
        <v>6</v>
      </c>
      <c r="D356" s="43">
        <v>165264</v>
      </c>
      <c r="E356" s="248">
        <v>1.172</v>
      </c>
      <c r="F356" s="187"/>
      <c r="G356" s="43">
        <f t="shared" si="20"/>
        <v>75765.54271</v>
      </c>
      <c r="H356" s="22"/>
      <c r="I356" s="43">
        <f t="shared" si="21"/>
        <v>73666.06</v>
      </c>
      <c r="J356" s="43">
        <f t="shared" si="22"/>
        <v>67919.74399999999</v>
      </c>
      <c r="K356" s="43">
        <f t="shared" si="23"/>
        <v>75765.54271</v>
      </c>
    </row>
    <row r="357" spans="1:11" ht="14.25" customHeight="1">
      <c r="A357" s="247" t="s">
        <v>834</v>
      </c>
      <c r="B357" s="247" t="s">
        <v>835</v>
      </c>
      <c r="C357" s="43">
        <v>9</v>
      </c>
      <c r="D357" s="43">
        <v>144042</v>
      </c>
      <c r="E357" s="248">
        <v>0.933</v>
      </c>
      <c r="F357" s="187"/>
      <c r="G357" s="43">
        <f t="shared" si="20"/>
        <v>60315.0608775</v>
      </c>
      <c r="H357" s="22"/>
      <c r="I357" s="43">
        <f t="shared" si="21"/>
        <v>58643.715000000004</v>
      </c>
      <c r="J357" s="43">
        <f t="shared" si="22"/>
        <v>54069.216</v>
      </c>
      <c r="K357" s="43">
        <f t="shared" si="23"/>
        <v>60315.0608775</v>
      </c>
    </row>
    <row r="358" spans="1:11" ht="14.25" customHeight="1">
      <c r="A358" s="249" t="s">
        <v>836</v>
      </c>
      <c r="B358" s="249" t="s">
        <v>837</v>
      </c>
      <c r="C358" s="43">
        <v>5</v>
      </c>
      <c r="D358" s="43">
        <v>101141</v>
      </c>
      <c r="E358" s="248">
        <v>0.79</v>
      </c>
      <c r="F358" s="187"/>
      <c r="G358" s="43">
        <f t="shared" si="20"/>
        <v>51070.630325000006</v>
      </c>
      <c r="H358" s="22"/>
      <c r="I358" s="43">
        <f t="shared" si="21"/>
        <v>49655.450000000004</v>
      </c>
      <c r="J358" s="43">
        <f t="shared" si="22"/>
        <v>45782.08</v>
      </c>
      <c r="K358" s="43">
        <f t="shared" si="23"/>
        <v>51070.630325000006</v>
      </c>
    </row>
    <row r="359" spans="1:11" ht="14.25" customHeight="1">
      <c r="A359" s="247" t="s">
        <v>2493</v>
      </c>
      <c r="B359" s="247" t="s">
        <v>2494</v>
      </c>
      <c r="C359" s="43">
        <v>27</v>
      </c>
      <c r="D359" s="43">
        <v>301668</v>
      </c>
      <c r="E359" s="248">
        <v>2.39</v>
      </c>
      <c r="F359" s="187"/>
      <c r="G359" s="43">
        <f t="shared" si="20"/>
        <v>154504.818325</v>
      </c>
      <c r="H359" s="22"/>
      <c r="I359" s="43">
        <f t="shared" si="21"/>
        <v>150223.45</v>
      </c>
      <c r="J359" s="43">
        <f t="shared" si="22"/>
        <v>138505.28</v>
      </c>
      <c r="K359" s="43">
        <f t="shared" si="23"/>
        <v>154504.818325</v>
      </c>
    </row>
    <row r="360" spans="1:11" ht="14.25" customHeight="1">
      <c r="A360" s="249" t="s">
        <v>2495</v>
      </c>
      <c r="B360" s="249" t="s">
        <v>2496</v>
      </c>
      <c r="C360" s="43">
        <v>19</v>
      </c>
      <c r="D360" s="43">
        <v>246915</v>
      </c>
      <c r="E360" s="248">
        <v>2.055</v>
      </c>
      <c r="F360" s="187"/>
      <c r="G360" s="43">
        <f t="shared" si="20"/>
        <v>132848.2852125</v>
      </c>
      <c r="H360" s="22"/>
      <c r="I360" s="43">
        <f t="shared" si="21"/>
        <v>129167.02500000001</v>
      </c>
      <c r="J360" s="43">
        <f t="shared" si="22"/>
        <v>119091.36000000002</v>
      </c>
      <c r="K360" s="43">
        <f t="shared" si="23"/>
        <v>132848.2852125</v>
      </c>
    </row>
    <row r="361" spans="1:11" ht="14.25" customHeight="1">
      <c r="A361" s="247" t="s">
        <v>2497</v>
      </c>
      <c r="B361" s="247" t="s">
        <v>2934</v>
      </c>
      <c r="C361" s="43">
        <v>20</v>
      </c>
      <c r="D361" s="43">
        <v>232350</v>
      </c>
      <c r="E361" s="248">
        <v>1.759</v>
      </c>
      <c r="F361" s="187"/>
      <c r="G361" s="43">
        <f t="shared" si="20"/>
        <v>113712.96043249998</v>
      </c>
      <c r="H361" s="22"/>
      <c r="I361" s="43">
        <f t="shared" si="21"/>
        <v>110561.94499999999</v>
      </c>
      <c r="J361" s="43">
        <f t="shared" si="22"/>
        <v>101937.568</v>
      </c>
      <c r="K361" s="43">
        <f t="shared" si="23"/>
        <v>113712.96043249998</v>
      </c>
    </row>
    <row r="362" spans="1:11" ht="14.25" customHeight="1">
      <c r="A362" s="249" t="s">
        <v>2498</v>
      </c>
      <c r="B362" s="249" t="s">
        <v>2935</v>
      </c>
      <c r="C362" s="43">
        <v>16</v>
      </c>
      <c r="D362" s="43">
        <v>190515</v>
      </c>
      <c r="E362" s="248">
        <v>1.354</v>
      </c>
      <c r="F362" s="187"/>
      <c r="G362" s="43">
        <f t="shared" si="20"/>
        <v>87531.18159500002</v>
      </c>
      <c r="H362" s="22"/>
      <c r="I362" s="43">
        <f t="shared" si="21"/>
        <v>85105.67000000001</v>
      </c>
      <c r="J362" s="43">
        <f t="shared" si="22"/>
        <v>78467.008</v>
      </c>
      <c r="K362" s="43">
        <f t="shared" si="23"/>
        <v>87531.18159500002</v>
      </c>
    </row>
    <row r="363" spans="1:11" ht="14.25" customHeight="1">
      <c r="A363" s="247" t="s">
        <v>838</v>
      </c>
      <c r="B363" s="247" t="s">
        <v>839</v>
      </c>
      <c r="C363" s="43">
        <v>19</v>
      </c>
      <c r="D363" s="43">
        <v>759842</v>
      </c>
      <c r="E363" s="248">
        <v>5.094</v>
      </c>
      <c r="F363" s="187"/>
      <c r="G363" s="43">
        <f t="shared" si="20"/>
        <v>329308.596045</v>
      </c>
      <c r="H363" s="22"/>
      <c r="I363" s="43">
        <f t="shared" si="21"/>
        <v>320183.37</v>
      </c>
      <c r="J363" s="43">
        <f t="shared" si="22"/>
        <v>295207.488</v>
      </c>
      <c r="K363" s="43">
        <f t="shared" si="23"/>
        <v>329308.596045</v>
      </c>
    </row>
    <row r="364" spans="1:11" ht="14.25" customHeight="1">
      <c r="A364" s="249" t="s">
        <v>840</v>
      </c>
      <c r="B364" s="249" t="s">
        <v>841</v>
      </c>
      <c r="C364" s="43">
        <v>15</v>
      </c>
      <c r="D364" s="43">
        <v>553459</v>
      </c>
      <c r="E364" s="248">
        <v>3.178</v>
      </c>
      <c r="F364" s="187"/>
      <c r="G364" s="43">
        <f t="shared" si="20"/>
        <v>205446.155915</v>
      </c>
      <c r="H364" s="22"/>
      <c r="I364" s="43">
        <f t="shared" si="21"/>
        <v>199753.19</v>
      </c>
      <c r="J364" s="43">
        <f t="shared" si="22"/>
        <v>184171.456</v>
      </c>
      <c r="K364" s="43">
        <f t="shared" si="23"/>
        <v>205446.155915</v>
      </c>
    </row>
    <row r="365" spans="1:11" ht="14.25" customHeight="1">
      <c r="A365" s="247" t="s">
        <v>842</v>
      </c>
      <c r="B365" s="247" t="s">
        <v>81</v>
      </c>
      <c r="C365" s="43">
        <v>14</v>
      </c>
      <c r="D365" s="43">
        <v>383285</v>
      </c>
      <c r="E365" s="248">
        <v>2.575</v>
      </c>
      <c r="F365" s="187"/>
      <c r="G365" s="43">
        <f t="shared" si="20"/>
        <v>166464.3963125</v>
      </c>
      <c r="H365" s="22"/>
      <c r="I365" s="43">
        <f t="shared" si="21"/>
        <v>161851.625</v>
      </c>
      <c r="J365" s="43">
        <f t="shared" si="22"/>
        <v>149226.40000000002</v>
      </c>
      <c r="K365" s="43">
        <f t="shared" si="23"/>
        <v>166464.3963125</v>
      </c>
    </row>
    <row r="366" spans="1:11" ht="14.25" customHeight="1">
      <c r="A366" s="249" t="s">
        <v>843</v>
      </c>
      <c r="B366" s="249" t="s">
        <v>82</v>
      </c>
      <c r="C366" s="43">
        <v>10</v>
      </c>
      <c r="D366" s="43">
        <v>253523</v>
      </c>
      <c r="E366" s="248">
        <v>1.972</v>
      </c>
      <c r="F366" s="187"/>
      <c r="G366" s="43">
        <f t="shared" si="20"/>
        <v>127482.63670999999</v>
      </c>
      <c r="H366" s="22"/>
      <c r="I366" s="43">
        <f t="shared" si="21"/>
        <v>123950.06</v>
      </c>
      <c r="J366" s="43">
        <f t="shared" si="22"/>
        <v>114281.344</v>
      </c>
      <c r="K366" s="43">
        <f t="shared" si="23"/>
        <v>127482.63670999999</v>
      </c>
    </row>
    <row r="367" spans="1:11" ht="14.25" customHeight="1">
      <c r="A367" s="247" t="s">
        <v>844</v>
      </c>
      <c r="B367" s="247" t="s">
        <v>2936</v>
      </c>
      <c r="C367" s="43">
        <v>9</v>
      </c>
      <c r="D367" s="43">
        <v>198417</v>
      </c>
      <c r="E367" s="248">
        <v>1.352</v>
      </c>
      <c r="F367" s="187"/>
      <c r="G367" s="43">
        <f t="shared" si="20"/>
        <v>87401.88886</v>
      </c>
      <c r="H367" s="22"/>
      <c r="I367" s="43">
        <f t="shared" si="21"/>
        <v>84979.96</v>
      </c>
      <c r="J367" s="43">
        <f t="shared" si="22"/>
        <v>78351.104</v>
      </c>
      <c r="K367" s="43">
        <f t="shared" si="23"/>
        <v>87401.88886</v>
      </c>
    </row>
    <row r="368" spans="1:11" ht="14.25" customHeight="1">
      <c r="A368" s="249" t="s">
        <v>845</v>
      </c>
      <c r="B368" s="249" t="s">
        <v>2937</v>
      </c>
      <c r="C368" s="43">
        <v>6</v>
      </c>
      <c r="D368" s="43">
        <v>121346</v>
      </c>
      <c r="E368" s="248">
        <v>1.028</v>
      </c>
      <c r="F368" s="187"/>
      <c r="G368" s="43">
        <f t="shared" si="20"/>
        <v>66456.46579</v>
      </c>
      <c r="H368" s="22"/>
      <c r="I368" s="43">
        <f t="shared" si="21"/>
        <v>64614.94</v>
      </c>
      <c r="J368" s="43">
        <f t="shared" si="22"/>
        <v>59574.656</v>
      </c>
      <c r="K368" s="43">
        <f t="shared" si="23"/>
        <v>66456.46579</v>
      </c>
    </row>
    <row r="369" spans="1:11" ht="14.25" customHeight="1">
      <c r="A369" s="247" t="s">
        <v>846</v>
      </c>
      <c r="B369" s="247" t="s">
        <v>847</v>
      </c>
      <c r="C369" s="43">
        <v>12</v>
      </c>
      <c r="D369" s="43">
        <v>174125</v>
      </c>
      <c r="E369" s="248">
        <v>2.326</v>
      </c>
      <c r="F369" s="187"/>
      <c r="G369" s="43">
        <f t="shared" si="20"/>
        <v>150367.450805</v>
      </c>
      <c r="H369" s="22"/>
      <c r="I369" s="43">
        <f t="shared" si="21"/>
        <v>146200.73</v>
      </c>
      <c r="J369" s="43">
        <f t="shared" si="22"/>
        <v>134796.352</v>
      </c>
      <c r="K369" s="43">
        <f t="shared" si="23"/>
        <v>150367.450805</v>
      </c>
    </row>
    <row r="370" spans="1:11" ht="14.25" customHeight="1">
      <c r="A370" s="249" t="s">
        <v>848</v>
      </c>
      <c r="B370" s="249" t="s">
        <v>849</v>
      </c>
      <c r="C370" s="43">
        <v>6</v>
      </c>
      <c r="D370" s="43">
        <v>192374</v>
      </c>
      <c r="E370" s="248">
        <v>1.525</v>
      </c>
      <c r="F370" s="187"/>
      <c r="G370" s="43">
        <f t="shared" si="20"/>
        <v>98585.71043749999</v>
      </c>
      <c r="H370" s="22"/>
      <c r="I370" s="43">
        <f t="shared" si="21"/>
        <v>95853.875</v>
      </c>
      <c r="J370" s="43">
        <f t="shared" si="22"/>
        <v>88376.79999999999</v>
      </c>
      <c r="K370" s="43">
        <f t="shared" si="23"/>
        <v>98585.71043749999</v>
      </c>
    </row>
    <row r="371" spans="1:11" ht="14.25" customHeight="1">
      <c r="A371" s="247" t="s">
        <v>850</v>
      </c>
      <c r="B371" s="247" t="s">
        <v>851</v>
      </c>
      <c r="C371" s="43">
        <v>9</v>
      </c>
      <c r="D371" s="43">
        <v>190006</v>
      </c>
      <c r="E371" s="248">
        <v>1.195</v>
      </c>
      <c r="F371" s="187"/>
      <c r="G371" s="43">
        <f t="shared" si="20"/>
        <v>77252.4091625</v>
      </c>
      <c r="H371" s="22"/>
      <c r="I371" s="43">
        <f t="shared" si="21"/>
        <v>75111.725</v>
      </c>
      <c r="J371" s="43">
        <f t="shared" si="22"/>
        <v>69252.64</v>
      </c>
      <c r="K371" s="43">
        <f t="shared" si="23"/>
        <v>77252.4091625</v>
      </c>
    </row>
    <row r="372" spans="1:11" ht="14.25" customHeight="1">
      <c r="A372" s="249" t="s">
        <v>852</v>
      </c>
      <c r="B372" s="249" t="s">
        <v>2685</v>
      </c>
      <c r="C372" s="43">
        <v>5</v>
      </c>
      <c r="D372" s="43">
        <v>118431</v>
      </c>
      <c r="E372" s="248">
        <v>0.902</v>
      </c>
      <c r="F372" s="187"/>
      <c r="G372" s="43">
        <f t="shared" si="20"/>
        <v>58311.023485</v>
      </c>
      <c r="H372" s="22"/>
      <c r="I372" s="43">
        <f t="shared" si="21"/>
        <v>56695.21</v>
      </c>
      <c r="J372" s="43">
        <f t="shared" si="22"/>
        <v>52272.704</v>
      </c>
      <c r="K372" s="43">
        <f t="shared" si="23"/>
        <v>58311.023485</v>
      </c>
    </row>
    <row r="373" spans="1:11" ht="14.25" customHeight="1">
      <c r="A373" s="247" t="s">
        <v>853</v>
      </c>
      <c r="B373" s="247" t="s">
        <v>2814</v>
      </c>
      <c r="C373" s="43">
        <v>6</v>
      </c>
      <c r="D373" s="43">
        <v>137509</v>
      </c>
      <c r="E373" s="248">
        <v>0.99</v>
      </c>
      <c r="F373" s="187"/>
      <c r="G373" s="43">
        <f t="shared" si="20"/>
        <v>63999.903824999994</v>
      </c>
      <c r="H373" s="22"/>
      <c r="I373" s="43">
        <f t="shared" si="21"/>
        <v>62226.45</v>
      </c>
      <c r="J373" s="43">
        <f t="shared" si="22"/>
        <v>57372.479999999996</v>
      </c>
      <c r="K373" s="43">
        <f t="shared" si="23"/>
        <v>63999.903824999994</v>
      </c>
    </row>
    <row r="374" spans="1:11" ht="14.25" customHeight="1">
      <c r="A374" s="249" t="s">
        <v>854</v>
      </c>
      <c r="B374" s="249" t="s">
        <v>855</v>
      </c>
      <c r="C374" s="43">
        <v>4</v>
      </c>
      <c r="D374" s="43">
        <v>102882</v>
      </c>
      <c r="E374" s="248">
        <v>0.776</v>
      </c>
      <c r="F374" s="187"/>
      <c r="G374" s="43">
        <f t="shared" si="20"/>
        <v>50165.58118</v>
      </c>
      <c r="H374" s="22"/>
      <c r="I374" s="43">
        <f t="shared" si="21"/>
        <v>48775.48</v>
      </c>
      <c r="J374" s="43">
        <f t="shared" si="22"/>
        <v>44970.752</v>
      </c>
      <c r="K374" s="43">
        <f t="shared" si="23"/>
        <v>50165.58118</v>
      </c>
    </row>
    <row r="375" spans="1:11" ht="14.25" customHeight="1">
      <c r="A375" s="247" t="s">
        <v>856</v>
      </c>
      <c r="B375" s="247" t="s">
        <v>857</v>
      </c>
      <c r="C375" s="43">
        <v>31</v>
      </c>
      <c r="D375" s="43">
        <v>371285</v>
      </c>
      <c r="E375" s="248">
        <v>2.534</v>
      </c>
      <c r="F375" s="187"/>
      <c r="G375" s="43">
        <f t="shared" si="20"/>
        <v>163813.89524499996</v>
      </c>
      <c r="H375" s="22"/>
      <c r="I375" s="43">
        <f t="shared" si="21"/>
        <v>159274.56999999998</v>
      </c>
      <c r="J375" s="43">
        <f t="shared" si="22"/>
        <v>146850.368</v>
      </c>
      <c r="K375" s="43">
        <f t="shared" si="23"/>
        <v>163813.89524499996</v>
      </c>
    </row>
    <row r="376" spans="1:11" ht="14.25" customHeight="1">
      <c r="A376" s="249" t="s">
        <v>858</v>
      </c>
      <c r="B376" s="249" t="s">
        <v>83</v>
      </c>
      <c r="C376" s="43">
        <v>18</v>
      </c>
      <c r="D376" s="43">
        <v>251803</v>
      </c>
      <c r="E376" s="248">
        <v>1.684</v>
      </c>
      <c r="F376" s="187"/>
      <c r="G376" s="43">
        <f t="shared" si="20"/>
        <v>108864.48286999999</v>
      </c>
      <c r="H376" s="22"/>
      <c r="I376" s="43">
        <f t="shared" si="21"/>
        <v>105847.81999999999</v>
      </c>
      <c r="J376" s="43">
        <f t="shared" si="22"/>
        <v>97591.16799999999</v>
      </c>
      <c r="K376" s="43">
        <f t="shared" si="23"/>
        <v>108864.48286999999</v>
      </c>
    </row>
    <row r="377" spans="1:11" ht="14.25" customHeight="1">
      <c r="A377" s="247" t="s">
        <v>859</v>
      </c>
      <c r="B377" s="247" t="s">
        <v>84</v>
      </c>
      <c r="C377" s="43">
        <v>12</v>
      </c>
      <c r="D377" s="43">
        <v>181124</v>
      </c>
      <c r="E377" s="248">
        <v>1.306</v>
      </c>
      <c r="F377" s="187"/>
      <c r="G377" s="43">
        <f t="shared" si="20"/>
        <v>84428.15595500001</v>
      </c>
      <c r="H377" s="22"/>
      <c r="I377" s="43">
        <f t="shared" si="21"/>
        <v>82088.63</v>
      </c>
      <c r="J377" s="43">
        <f t="shared" si="22"/>
        <v>75685.312</v>
      </c>
      <c r="K377" s="43">
        <f t="shared" si="23"/>
        <v>84428.15595500001</v>
      </c>
    </row>
    <row r="378" spans="1:11" ht="14.25" customHeight="1">
      <c r="A378" s="249" t="s">
        <v>860</v>
      </c>
      <c r="B378" s="249" t="s">
        <v>861</v>
      </c>
      <c r="C378" s="43">
        <v>12</v>
      </c>
      <c r="D378" s="43">
        <v>233778</v>
      </c>
      <c r="E378" s="248">
        <v>1.528</v>
      </c>
      <c r="F378" s="187"/>
      <c r="G378" s="43">
        <f t="shared" si="20"/>
        <v>98779.64954</v>
      </c>
      <c r="H378" s="22"/>
      <c r="I378" s="43">
        <f t="shared" si="21"/>
        <v>96042.44</v>
      </c>
      <c r="J378" s="43">
        <f t="shared" si="22"/>
        <v>88550.656</v>
      </c>
      <c r="K378" s="43">
        <f t="shared" si="23"/>
        <v>98779.64954</v>
      </c>
    </row>
    <row r="379" spans="1:11" ht="14.25" customHeight="1">
      <c r="A379" s="247" t="s">
        <v>862</v>
      </c>
      <c r="B379" s="247" t="s">
        <v>863</v>
      </c>
      <c r="C379" s="43">
        <v>5</v>
      </c>
      <c r="D379" s="43">
        <v>131960</v>
      </c>
      <c r="E379" s="248">
        <v>0.969</v>
      </c>
      <c r="F379" s="187"/>
      <c r="G379" s="43">
        <f t="shared" si="20"/>
        <v>62642.33010749999</v>
      </c>
      <c r="H379" s="22"/>
      <c r="I379" s="43">
        <f t="shared" si="21"/>
        <v>60906.494999999995</v>
      </c>
      <c r="J379" s="43">
        <f t="shared" si="22"/>
        <v>56155.488</v>
      </c>
      <c r="K379" s="43">
        <f t="shared" si="23"/>
        <v>62642.33010749999</v>
      </c>
    </row>
    <row r="380" spans="1:11" ht="14.25" customHeight="1">
      <c r="A380" s="249" t="s">
        <v>864</v>
      </c>
      <c r="B380" s="249" t="s">
        <v>89</v>
      </c>
      <c r="C380" s="43">
        <v>5</v>
      </c>
      <c r="D380" s="43">
        <v>114264</v>
      </c>
      <c r="E380" s="248">
        <v>0.798</v>
      </c>
      <c r="F380" s="187"/>
      <c r="G380" s="43">
        <f t="shared" si="20"/>
        <v>51587.801265</v>
      </c>
      <c r="H380" s="22"/>
      <c r="I380" s="43">
        <f t="shared" si="21"/>
        <v>50158.29</v>
      </c>
      <c r="J380" s="43">
        <f t="shared" si="22"/>
        <v>46245.696</v>
      </c>
      <c r="K380" s="43">
        <f t="shared" si="23"/>
        <v>51587.801265</v>
      </c>
    </row>
    <row r="381" spans="1:11" ht="14.25" customHeight="1">
      <c r="A381" s="247" t="s">
        <v>865</v>
      </c>
      <c r="B381" s="247" t="s">
        <v>866</v>
      </c>
      <c r="C381" s="43">
        <v>27</v>
      </c>
      <c r="D381" s="43">
        <v>279172</v>
      </c>
      <c r="E381" s="248">
        <v>2.39</v>
      </c>
      <c r="F381" s="187"/>
      <c r="G381" s="43">
        <f t="shared" si="20"/>
        <v>154504.818325</v>
      </c>
      <c r="H381" s="22"/>
      <c r="I381" s="43">
        <f t="shared" si="21"/>
        <v>150223.45</v>
      </c>
      <c r="J381" s="43">
        <f t="shared" si="22"/>
        <v>138505.28</v>
      </c>
      <c r="K381" s="43">
        <f t="shared" si="23"/>
        <v>154504.818325</v>
      </c>
    </row>
    <row r="382" spans="1:11" ht="14.25" customHeight="1">
      <c r="A382" s="249" t="s">
        <v>867</v>
      </c>
      <c r="B382" s="249" t="s">
        <v>868</v>
      </c>
      <c r="C382" s="43">
        <v>19</v>
      </c>
      <c r="D382" s="43">
        <v>240432</v>
      </c>
      <c r="E382" s="248">
        <v>1.235</v>
      </c>
      <c r="F382" s="187"/>
      <c r="G382" s="43">
        <f t="shared" si="20"/>
        <v>79838.2638625</v>
      </c>
      <c r="H382" s="22"/>
      <c r="I382" s="43">
        <f t="shared" si="21"/>
        <v>77625.925</v>
      </c>
      <c r="J382" s="43">
        <f t="shared" si="22"/>
        <v>71570.72</v>
      </c>
      <c r="K382" s="43">
        <f t="shared" si="23"/>
        <v>79838.2638625</v>
      </c>
    </row>
    <row r="383" spans="1:11" ht="14.25" customHeight="1">
      <c r="A383" s="247" t="s">
        <v>869</v>
      </c>
      <c r="B383" s="247" t="s">
        <v>870</v>
      </c>
      <c r="C383" s="43">
        <v>63</v>
      </c>
      <c r="D383" s="43">
        <v>944026</v>
      </c>
      <c r="E383" s="248">
        <v>7.65</v>
      </c>
      <c r="F383" s="187"/>
      <c r="G383" s="43">
        <f t="shared" si="20"/>
        <v>494544.711375</v>
      </c>
      <c r="H383" s="22"/>
      <c r="I383" s="43">
        <f t="shared" si="21"/>
        <v>480840.75</v>
      </c>
      <c r="J383" s="43">
        <f t="shared" si="22"/>
        <v>443332.80000000005</v>
      </c>
      <c r="K383" s="43">
        <f t="shared" si="23"/>
        <v>494544.711375</v>
      </c>
    </row>
    <row r="384" spans="1:11" ht="14.25" customHeight="1">
      <c r="A384" s="249" t="s">
        <v>871</v>
      </c>
      <c r="B384" s="249" t="s">
        <v>872</v>
      </c>
      <c r="C384" s="43">
        <v>34</v>
      </c>
      <c r="D384" s="43">
        <v>595332</v>
      </c>
      <c r="E384" s="248">
        <v>2.909</v>
      </c>
      <c r="F384" s="187"/>
      <c r="G384" s="43">
        <f t="shared" si="20"/>
        <v>188056.28305749997</v>
      </c>
      <c r="H384" s="22"/>
      <c r="I384" s="43">
        <f t="shared" si="21"/>
        <v>182845.19499999998</v>
      </c>
      <c r="J384" s="43">
        <f t="shared" si="22"/>
        <v>168582.368</v>
      </c>
      <c r="K384" s="43">
        <f t="shared" si="23"/>
        <v>188056.28305749997</v>
      </c>
    </row>
    <row r="385" spans="1:11" ht="14.25" customHeight="1">
      <c r="A385" s="247" t="s">
        <v>873</v>
      </c>
      <c r="B385" s="247" t="s">
        <v>874</v>
      </c>
      <c r="C385" s="43">
        <v>16</v>
      </c>
      <c r="D385" s="43">
        <v>257235</v>
      </c>
      <c r="E385" s="248">
        <v>2.064</v>
      </c>
      <c r="F385" s="187"/>
      <c r="G385" s="43">
        <f t="shared" si="20"/>
        <v>133430.10252</v>
      </c>
      <c r="H385" s="22"/>
      <c r="I385" s="43">
        <f t="shared" si="21"/>
        <v>129732.72</v>
      </c>
      <c r="J385" s="43">
        <f t="shared" si="22"/>
        <v>119612.928</v>
      </c>
      <c r="K385" s="43">
        <f t="shared" si="23"/>
        <v>133430.10252</v>
      </c>
    </row>
    <row r="386" spans="1:11" ht="14.25" customHeight="1">
      <c r="A386" s="249" t="s">
        <v>875</v>
      </c>
      <c r="B386" s="249" t="s">
        <v>87</v>
      </c>
      <c r="C386" s="43">
        <v>18</v>
      </c>
      <c r="D386" s="43">
        <v>248689</v>
      </c>
      <c r="E386" s="248">
        <v>1.429</v>
      </c>
      <c r="F386" s="187"/>
      <c r="G386" s="43">
        <f t="shared" si="20"/>
        <v>92379.65915749999</v>
      </c>
      <c r="H386" s="22"/>
      <c r="I386" s="43">
        <f t="shared" si="21"/>
        <v>89819.795</v>
      </c>
      <c r="J386" s="43">
        <f t="shared" si="22"/>
        <v>82813.408</v>
      </c>
      <c r="K386" s="43">
        <f t="shared" si="23"/>
        <v>92379.65915749999</v>
      </c>
    </row>
    <row r="387" spans="1:11" ht="14.25" customHeight="1">
      <c r="A387" s="247" t="s">
        <v>876</v>
      </c>
      <c r="B387" s="247" t="s">
        <v>88</v>
      </c>
      <c r="C387" s="43">
        <v>5</v>
      </c>
      <c r="D387" s="43">
        <v>109184</v>
      </c>
      <c r="E387" s="248">
        <v>0.825</v>
      </c>
      <c r="F387" s="187"/>
      <c r="G387" s="43">
        <f t="shared" si="20"/>
        <v>53333.2531875</v>
      </c>
      <c r="H387" s="22"/>
      <c r="I387" s="43">
        <f t="shared" si="21"/>
        <v>51855.375</v>
      </c>
      <c r="J387" s="43">
        <f t="shared" si="22"/>
        <v>47810.399999999994</v>
      </c>
      <c r="K387" s="43">
        <f t="shared" si="23"/>
        <v>53333.2531875</v>
      </c>
    </row>
    <row r="388" spans="1:11" ht="14.25" customHeight="1">
      <c r="A388" s="249" t="s">
        <v>877</v>
      </c>
      <c r="B388" s="249" t="s">
        <v>878</v>
      </c>
      <c r="C388" s="43">
        <v>45</v>
      </c>
      <c r="D388" s="43">
        <v>328512</v>
      </c>
      <c r="E388" s="248">
        <v>2.221</v>
      </c>
      <c r="F388" s="187"/>
      <c r="G388" s="43">
        <f t="shared" si="20"/>
        <v>143579.58221750002</v>
      </c>
      <c r="H388" s="22"/>
      <c r="I388" s="43">
        <f t="shared" si="21"/>
        <v>139600.95500000002</v>
      </c>
      <c r="J388" s="43">
        <f t="shared" si="22"/>
        <v>128711.392</v>
      </c>
      <c r="K388" s="43">
        <f t="shared" si="23"/>
        <v>143579.58221750002</v>
      </c>
    </row>
    <row r="389" spans="1:11" ht="14.25" customHeight="1">
      <c r="A389" s="247" t="s">
        <v>879</v>
      </c>
      <c r="B389" s="247" t="s">
        <v>880</v>
      </c>
      <c r="C389" s="43">
        <v>12</v>
      </c>
      <c r="D389" s="43">
        <v>169629</v>
      </c>
      <c r="E389" s="248">
        <v>1.031</v>
      </c>
      <c r="F389" s="187"/>
      <c r="G389" s="43">
        <f t="shared" si="20"/>
        <v>66650.4048925</v>
      </c>
      <c r="H389" s="22"/>
      <c r="I389" s="43">
        <f t="shared" si="21"/>
        <v>64803.505</v>
      </c>
      <c r="J389" s="43">
        <f t="shared" si="22"/>
        <v>59748.511999999995</v>
      </c>
      <c r="K389" s="43">
        <f t="shared" si="23"/>
        <v>66650.4048925</v>
      </c>
    </row>
    <row r="390" spans="1:11" ht="14.25" customHeight="1">
      <c r="A390" s="249" t="s">
        <v>881</v>
      </c>
      <c r="B390" s="249" t="s">
        <v>2766</v>
      </c>
      <c r="C390" s="43">
        <v>20</v>
      </c>
      <c r="D390" s="43">
        <v>449981</v>
      </c>
      <c r="E390" s="248">
        <v>2.181</v>
      </c>
      <c r="F390" s="187"/>
      <c r="G390" s="43">
        <f t="shared" si="20"/>
        <v>140993.7275175</v>
      </c>
      <c r="H390" s="22"/>
      <c r="I390" s="43">
        <f t="shared" si="21"/>
        <v>137086.755</v>
      </c>
      <c r="J390" s="43">
        <f t="shared" si="22"/>
        <v>126393.312</v>
      </c>
      <c r="K390" s="43">
        <f t="shared" si="23"/>
        <v>140993.7275175</v>
      </c>
    </row>
    <row r="391" spans="1:11" ht="14.25" customHeight="1">
      <c r="A391" s="247" t="s">
        <v>882</v>
      </c>
      <c r="B391" s="247" t="s">
        <v>2767</v>
      </c>
      <c r="C391" s="43">
        <v>6</v>
      </c>
      <c r="D391" s="43">
        <v>209479</v>
      </c>
      <c r="E391" s="248">
        <v>1.213</v>
      </c>
      <c r="F391" s="187"/>
      <c r="G391" s="43">
        <f t="shared" si="20"/>
        <v>78416.0437775</v>
      </c>
      <c r="H391" s="22"/>
      <c r="I391" s="43">
        <f t="shared" si="21"/>
        <v>76243.115</v>
      </c>
      <c r="J391" s="43">
        <f t="shared" si="22"/>
        <v>70295.776</v>
      </c>
      <c r="K391" s="43">
        <f t="shared" si="23"/>
        <v>78416.0437775</v>
      </c>
    </row>
    <row r="392" spans="1:11" ht="14.25" customHeight="1">
      <c r="A392" s="249" t="s">
        <v>883</v>
      </c>
      <c r="B392" s="249" t="s">
        <v>225</v>
      </c>
      <c r="C392" s="43">
        <v>21</v>
      </c>
      <c r="D392" s="43">
        <v>159482</v>
      </c>
      <c r="E392" s="248">
        <v>1.131</v>
      </c>
      <c r="F392" s="187"/>
      <c r="G392" s="43">
        <f t="shared" si="20"/>
        <v>73115.0416425</v>
      </c>
      <c r="H392" s="22"/>
      <c r="I392" s="43">
        <f t="shared" si="21"/>
        <v>71089.005</v>
      </c>
      <c r="J392" s="43">
        <f t="shared" si="22"/>
        <v>65543.712</v>
      </c>
      <c r="K392" s="43">
        <f t="shared" si="23"/>
        <v>73115.0416425</v>
      </c>
    </row>
    <row r="393" spans="1:11" ht="14.25" customHeight="1">
      <c r="A393" s="247" t="s">
        <v>884</v>
      </c>
      <c r="B393" s="247" t="s">
        <v>3443</v>
      </c>
      <c r="C393" s="43">
        <v>25</v>
      </c>
      <c r="D393" s="43">
        <v>210042</v>
      </c>
      <c r="E393" s="248">
        <v>1.231</v>
      </c>
      <c r="F393" s="187"/>
      <c r="G393" s="43">
        <f t="shared" si="20"/>
        <v>79579.6783925</v>
      </c>
      <c r="H393" s="22"/>
      <c r="I393" s="43">
        <f t="shared" si="21"/>
        <v>77374.505</v>
      </c>
      <c r="J393" s="43">
        <f t="shared" si="22"/>
        <v>71338.91200000001</v>
      </c>
      <c r="K393" s="43">
        <f t="shared" si="23"/>
        <v>79579.6783925</v>
      </c>
    </row>
    <row r="394" spans="1:11" ht="14.25" customHeight="1">
      <c r="A394" s="249" t="s">
        <v>885</v>
      </c>
      <c r="B394" s="249" t="s">
        <v>3444</v>
      </c>
      <c r="C394" s="43">
        <v>19</v>
      </c>
      <c r="D394" s="43">
        <v>172115</v>
      </c>
      <c r="E394" s="248">
        <v>1.087</v>
      </c>
      <c r="F394" s="187"/>
      <c r="G394" s="43">
        <f t="shared" si="20"/>
        <v>70270.6014725</v>
      </c>
      <c r="H394" s="22"/>
      <c r="I394" s="43">
        <f t="shared" si="21"/>
        <v>68323.385</v>
      </c>
      <c r="J394" s="43">
        <f t="shared" si="22"/>
        <v>62993.824</v>
      </c>
      <c r="K394" s="43">
        <f t="shared" si="23"/>
        <v>70270.6014725</v>
      </c>
    </row>
    <row r="395" spans="1:11" ht="14.25" customHeight="1">
      <c r="A395" s="247" t="s">
        <v>886</v>
      </c>
      <c r="B395" s="247" t="s">
        <v>3445</v>
      </c>
      <c r="C395" s="43">
        <v>16</v>
      </c>
      <c r="D395" s="43">
        <v>136040</v>
      </c>
      <c r="E395" s="248">
        <v>0.853</v>
      </c>
      <c r="F395" s="187"/>
      <c r="G395" s="43">
        <f t="shared" si="20"/>
        <v>55143.3514775</v>
      </c>
      <c r="H395" s="22"/>
      <c r="I395" s="43">
        <f t="shared" si="21"/>
        <v>53615.315</v>
      </c>
      <c r="J395" s="43">
        <f t="shared" si="22"/>
        <v>49433.056</v>
      </c>
      <c r="K395" s="43">
        <f t="shared" si="23"/>
        <v>55143.3514775</v>
      </c>
    </row>
    <row r="396" spans="1:11" ht="14.25" customHeight="1">
      <c r="A396" s="249" t="s">
        <v>887</v>
      </c>
      <c r="B396" s="249" t="s">
        <v>3447</v>
      </c>
      <c r="C396" s="43">
        <v>15</v>
      </c>
      <c r="D396" s="43">
        <v>120644</v>
      </c>
      <c r="E396" s="248">
        <v>0.7</v>
      </c>
      <c r="F396" s="187"/>
      <c r="G396" s="43">
        <f t="shared" si="20"/>
        <v>45252.45725</v>
      </c>
      <c r="H396" s="22"/>
      <c r="I396" s="43">
        <f t="shared" si="21"/>
        <v>43998.5</v>
      </c>
      <c r="J396" s="43">
        <f t="shared" si="22"/>
        <v>40566.399999999994</v>
      </c>
      <c r="K396" s="43">
        <f t="shared" si="23"/>
        <v>45252.45725</v>
      </c>
    </row>
    <row r="397" spans="1:11" ht="14.25" customHeight="1">
      <c r="A397" s="247" t="s">
        <v>888</v>
      </c>
      <c r="B397" s="247" t="s">
        <v>3448</v>
      </c>
      <c r="C397" s="43">
        <v>9</v>
      </c>
      <c r="D397" s="43">
        <v>94233</v>
      </c>
      <c r="E397" s="248">
        <v>0.583</v>
      </c>
      <c r="F397" s="187"/>
      <c r="G397" s="43">
        <f t="shared" si="20"/>
        <v>37688.8322525</v>
      </c>
      <c r="H397" s="22"/>
      <c r="I397" s="43">
        <f t="shared" si="21"/>
        <v>36644.465</v>
      </c>
      <c r="J397" s="43">
        <f t="shared" si="22"/>
        <v>33786.015999999996</v>
      </c>
      <c r="K397" s="43">
        <f t="shared" si="23"/>
        <v>37688.8322525</v>
      </c>
    </row>
    <row r="398" spans="1:11" ht="14.25" customHeight="1">
      <c r="A398" s="249" t="s">
        <v>889</v>
      </c>
      <c r="B398" s="249" t="s">
        <v>890</v>
      </c>
      <c r="C398" s="43">
        <v>48</v>
      </c>
      <c r="D398" s="43">
        <v>449050</v>
      </c>
      <c r="E398" s="248">
        <v>2.093</v>
      </c>
      <c r="F398" s="187"/>
      <c r="G398" s="43">
        <f t="shared" si="20"/>
        <v>135304.8471775</v>
      </c>
      <c r="H398" s="22"/>
      <c r="I398" s="43">
        <f t="shared" si="21"/>
        <v>131555.51499999998</v>
      </c>
      <c r="J398" s="43">
        <f t="shared" si="22"/>
        <v>121293.536</v>
      </c>
      <c r="K398" s="43">
        <f t="shared" si="23"/>
        <v>135304.8471775</v>
      </c>
    </row>
    <row r="399" spans="1:11" ht="14.25" customHeight="1">
      <c r="A399" s="247" t="s">
        <v>891</v>
      </c>
      <c r="B399" s="247" t="s">
        <v>892</v>
      </c>
      <c r="C399" s="43">
        <v>26</v>
      </c>
      <c r="D399" s="43">
        <v>207440</v>
      </c>
      <c r="E399" s="248">
        <v>1.453</v>
      </c>
      <c r="F399" s="187"/>
      <c r="G399" s="43">
        <f t="shared" si="20"/>
        <v>93931.1719775</v>
      </c>
      <c r="H399" s="22"/>
      <c r="I399" s="43">
        <f t="shared" si="21"/>
        <v>91328.315</v>
      </c>
      <c r="J399" s="43">
        <f t="shared" si="22"/>
        <v>84204.25600000001</v>
      </c>
      <c r="K399" s="43">
        <f t="shared" si="23"/>
        <v>93931.1719775</v>
      </c>
    </row>
    <row r="400" spans="1:11" ht="14.25" customHeight="1">
      <c r="A400" s="249" t="s">
        <v>893</v>
      </c>
      <c r="B400" s="249" t="s">
        <v>894</v>
      </c>
      <c r="C400" s="43">
        <v>17</v>
      </c>
      <c r="D400" s="43">
        <v>220226</v>
      </c>
      <c r="E400" s="248">
        <v>1.324</v>
      </c>
      <c r="F400" s="187"/>
      <c r="G400" s="43">
        <f aca="true" t="shared" si="24" ref="G400:G463">(E400*$G$4)*$K$10</f>
        <v>85591.79057</v>
      </c>
      <c r="H400" s="22"/>
      <c r="I400" s="43">
        <f aca="true" t="shared" si="25" ref="I400:I463">E400*$G$4</f>
        <v>83220.02</v>
      </c>
      <c r="J400" s="43">
        <f aca="true" t="shared" si="26" ref="J400:J463">E400*$G$3</f>
        <v>76728.448</v>
      </c>
      <c r="K400" s="43">
        <f aca="true" t="shared" si="27" ref="K400:K463">(E400*$G$4)*$K$10</f>
        <v>85591.79057</v>
      </c>
    </row>
    <row r="401" spans="1:11" ht="14.25" customHeight="1">
      <c r="A401" s="247" t="s">
        <v>895</v>
      </c>
      <c r="B401" s="247" t="s">
        <v>3451</v>
      </c>
      <c r="C401" s="43">
        <v>30</v>
      </c>
      <c r="D401" s="43">
        <v>323141</v>
      </c>
      <c r="E401" s="248">
        <v>1.827</v>
      </c>
      <c r="F401" s="187"/>
      <c r="G401" s="43">
        <f t="shared" si="24"/>
        <v>118108.91342249999</v>
      </c>
      <c r="H401" s="22"/>
      <c r="I401" s="43">
        <f t="shared" si="25"/>
        <v>114836.08499999999</v>
      </c>
      <c r="J401" s="43">
        <f t="shared" si="26"/>
        <v>105878.304</v>
      </c>
      <c r="K401" s="43">
        <f t="shared" si="27"/>
        <v>118108.91342249999</v>
      </c>
    </row>
    <row r="402" spans="1:11" ht="14.25" customHeight="1">
      <c r="A402" s="249" t="s">
        <v>896</v>
      </c>
      <c r="B402" s="249" t="s">
        <v>3452</v>
      </c>
      <c r="C402" s="43">
        <v>25</v>
      </c>
      <c r="D402" s="43">
        <v>205024</v>
      </c>
      <c r="E402" s="248">
        <v>1.376</v>
      </c>
      <c r="F402" s="187"/>
      <c r="G402" s="43">
        <f t="shared" si="24"/>
        <v>88953.40168</v>
      </c>
      <c r="H402" s="22"/>
      <c r="I402" s="43">
        <f t="shared" si="25"/>
        <v>86488.48</v>
      </c>
      <c r="J402" s="43">
        <f t="shared" si="26"/>
        <v>79741.95199999999</v>
      </c>
      <c r="K402" s="43">
        <f t="shared" si="27"/>
        <v>88953.40168</v>
      </c>
    </row>
    <row r="403" spans="1:11" ht="14.25" customHeight="1">
      <c r="A403" s="247" t="s">
        <v>897</v>
      </c>
      <c r="B403" s="247" t="s">
        <v>3453</v>
      </c>
      <c r="C403" s="43">
        <v>18</v>
      </c>
      <c r="D403" s="43">
        <v>179360</v>
      </c>
      <c r="E403" s="248">
        <v>1.064</v>
      </c>
      <c r="F403" s="187"/>
      <c r="G403" s="43">
        <f t="shared" si="24"/>
        <v>68783.73502</v>
      </c>
      <c r="H403" s="22"/>
      <c r="I403" s="43">
        <f t="shared" si="25"/>
        <v>66877.72</v>
      </c>
      <c r="J403" s="43">
        <f t="shared" si="26"/>
        <v>61660.928</v>
      </c>
      <c r="K403" s="43">
        <f t="shared" si="27"/>
        <v>68783.73502</v>
      </c>
    </row>
    <row r="404" spans="1:11" ht="14.25" customHeight="1">
      <c r="A404" s="249" t="s">
        <v>898</v>
      </c>
      <c r="B404" s="249" t="s">
        <v>3455</v>
      </c>
      <c r="C404" s="43">
        <v>24</v>
      </c>
      <c r="D404" s="43">
        <v>255641</v>
      </c>
      <c r="E404" s="248">
        <v>1.235</v>
      </c>
      <c r="F404" s="187"/>
      <c r="G404" s="43">
        <f t="shared" si="24"/>
        <v>79838.2638625</v>
      </c>
      <c r="H404" s="22"/>
      <c r="I404" s="43">
        <f t="shared" si="25"/>
        <v>77625.925</v>
      </c>
      <c r="J404" s="43">
        <f t="shared" si="26"/>
        <v>71570.72</v>
      </c>
      <c r="K404" s="43">
        <f t="shared" si="27"/>
        <v>79838.2638625</v>
      </c>
    </row>
    <row r="405" spans="1:11" ht="14.25" customHeight="1">
      <c r="A405" s="247" t="s">
        <v>899</v>
      </c>
      <c r="B405" s="247" t="s">
        <v>3456</v>
      </c>
      <c r="C405" s="43">
        <v>13</v>
      </c>
      <c r="D405" s="43">
        <v>167070</v>
      </c>
      <c r="E405" s="248">
        <v>0.945</v>
      </c>
      <c r="F405" s="187"/>
      <c r="G405" s="43">
        <f t="shared" si="24"/>
        <v>61090.817287499995</v>
      </c>
      <c r="H405" s="22"/>
      <c r="I405" s="43">
        <f t="shared" si="25"/>
        <v>59397.975</v>
      </c>
      <c r="J405" s="43">
        <f t="shared" si="26"/>
        <v>54764.64</v>
      </c>
      <c r="K405" s="43">
        <f t="shared" si="27"/>
        <v>61090.817287499995</v>
      </c>
    </row>
    <row r="406" spans="1:11" ht="14.25" customHeight="1">
      <c r="A406" s="249" t="s">
        <v>900</v>
      </c>
      <c r="B406" s="249" t="s">
        <v>3458</v>
      </c>
      <c r="C406" s="43">
        <v>51</v>
      </c>
      <c r="D406" s="43">
        <v>474214</v>
      </c>
      <c r="E406" s="248">
        <v>2.568</v>
      </c>
      <c r="F406" s="187"/>
      <c r="G406" s="43">
        <f t="shared" si="24"/>
        <v>166011.87174</v>
      </c>
      <c r="H406" s="22"/>
      <c r="I406" s="43">
        <f t="shared" si="25"/>
        <v>161411.64</v>
      </c>
      <c r="J406" s="43">
        <f t="shared" si="26"/>
        <v>148820.736</v>
      </c>
      <c r="K406" s="43">
        <f t="shared" si="27"/>
        <v>166011.87174</v>
      </c>
    </row>
    <row r="407" spans="1:11" ht="14.25" customHeight="1">
      <c r="A407" s="247" t="s">
        <v>901</v>
      </c>
      <c r="B407" s="247" t="s">
        <v>3459</v>
      </c>
      <c r="C407" s="43">
        <v>34</v>
      </c>
      <c r="D407" s="43">
        <v>263293</v>
      </c>
      <c r="E407" s="248">
        <v>1.671</v>
      </c>
      <c r="F407" s="187"/>
      <c r="G407" s="43">
        <f t="shared" si="24"/>
        <v>108024.0800925</v>
      </c>
      <c r="H407" s="22"/>
      <c r="I407" s="43">
        <f t="shared" si="25"/>
        <v>105030.705</v>
      </c>
      <c r="J407" s="43">
        <f t="shared" si="26"/>
        <v>96837.792</v>
      </c>
      <c r="K407" s="43">
        <f t="shared" si="27"/>
        <v>108024.0800925</v>
      </c>
    </row>
    <row r="408" spans="1:11" ht="14.25" customHeight="1">
      <c r="A408" s="249" t="s">
        <v>902</v>
      </c>
      <c r="B408" s="249" t="s">
        <v>3460</v>
      </c>
      <c r="C408" s="43">
        <v>22</v>
      </c>
      <c r="D408" s="43">
        <v>194233</v>
      </c>
      <c r="E408" s="248">
        <v>1.319</v>
      </c>
      <c r="F408" s="187"/>
      <c r="G408" s="43">
        <f t="shared" si="24"/>
        <v>85268.5587325</v>
      </c>
      <c r="H408" s="22"/>
      <c r="I408" s="43">
        <f t="shared" si="25"/>
        <v>82905.745</v>
      </c>
      <c r="J408" s="43">
        <f t="shared" si="26"/>
        <v>76438.688</v>
      </c>
      <c r="K408" s="43">
        <f t="shared" si="27"/>
        <v>85268.5587325</v>
      </c>
    </row>
    <row r="409" spans="1:11" ht="14.25" customHeight="1">
      <c r="A409" s="247" t="s">
        <v>903</v>
      </c>
      <c r="B409" s="247" t="s">
        <v>3462</v>
      </c>
      <c r="C409" s="43">
        <v>33</v>
      </c>
      <c r="D409" s="43">
        <v>327357</v>
      </c>
      <c r="E409" s="248">
        <v>1.405</v>
      </c>
      <c r="F409" s="187"/>
      <c r="G409" s="43">
        <f t="shared" si="24"/>
        <v>90828.1463375</v>
      </c>
      <c r="H409" s="22"/>
      <c r="I409" s="43">
        <f t="shared" si="25"/>
        <v>88311.27500000001</v>
      </c>
      <c r="J409" s="43">
        <f t="shared" si="26"/>
        <v>81422.56</v>
      </c>
      <c r="K409" s="43">
        <f t="shared" si="27"/>
        <v>90828.1463375</v>
      </c>
    </row>
    <row r="410" spans="1:11" ht="14.25" customHeight="1">
      <c r="A410" s="249" t="s">
        <v>904</v>
      </c>
      <c r="B410" s="249" t="s">
        <v>3463</v>
      </c>
      <c r="C410" s="43">
        <v>16</v>
      </c>
      <c r="D410" s="43">
        <v>145999</v>
      </c>
      <c r="E410" s="248">
        <v>0.867</v>
      </c>
      <c r="F410" s="187"/>
      <c r="G410" s="43">
        <f t="shared" si="24"/>
        <v>56048.4006225</v>
      </c>
      <c r="H410" s="22"/>
      <c r="I410" s="43">
        <f t="shared" si="25"/>
        <v>54495.284999999996</v>
      </c>
      <c r="J410" s="43">
        <f t="shared" si="26"/>
        <v>50244.384</v>
      </c>
      <c r="K410" s="43">
        <f t="shared" si="27"/>
        <v>56048.4006225</v>
      </c>
    </row>
    <row r="411" spans="1:11" ht="14.25" customHeight="1">
      <c r="A411" s="247" t="s">
        <v>905</v>
      </c>
      <c r="B411" s="247" t="s">
        <v>3464</v>
      </c>
      <c r="C411" s="43">
        <v>13</v>
      </c>
      <c r="D411" s="43">
        <v>136412</v>
      </c>
      <c r="E411" s="248">
        <v>0.794</v>
      </c>
      <c r="F411" s="187"/>
      <c r="G411" s="43">
        <f t="shared" si="24"/>
        <v>51329.215795000004</v>
      </c>
      <c r="H411" s="22"/>
      <c r="I411" s="43">
        <f t="shared" si="25"/>
        <v>49906.87</v>
      </c>
      <c r="J411" s="43">
        <f t="shared" si="26"/>
        <v>46013.888</v>
      </c>
      <c r="K411" s="43">
        <f t="shared" si="27"/>
        <v>51329.215795000004</v>
      </c>
    </row>
    <row r="412" spans="1:11" ht="14.25" customHeight="1">
      <c r="A412" s="249" t="s">
        <v>906</v>
      </c>
      <c r="B412" s="249" t="s">
        <v>907</v>
      </c>
      <c r="C412" s="43">
        <v>16</v>
      </c>
      <c r="D412" s="43">
        <v>143739</v>
      </c>
      <c r="E412" s="248">
        <v>0.837</v>
      </c>
      <c r="F412" s="187"/>
      <c r="G412" s="43">
        <f t="shared" si="24"/>
        <v>54109.00959749999</v>
      </c>
      <c r="H412" s="22"/>
      <c r="I412" s="43">
        <f t="shared" si="25"/>
        <v>52609.634999999995</v>
      </c>
      <c r="J412" s="43">
        <f t="shared" si="26"/>
        <v>48505.824</v>
      </c>
      <c r="K412" s="43">
        <f t="shared" si="27"/>
        <v>54109.00959749999</v>
      </c>
    </row>
    <row r="413" spans="1:11" ht="14.25" customHeight="1">
      <c r="A413" s="247" t="s">
        <v>908</v>
      </c>
      <c r="B413" s="247" t="s">
        <v>909</v>
      </c>
      <c r="C413" s="43">
        <v>12</v>
      </c>
      <c r="D413" s="43">
        <v>109526</v>
      </c>
      <c r="E413" s="248">
        <v>0.671</v>
      </c>
      <c r="F413" s="187"/>
      <c r="G413" s="43">
        <f t="shared" si="24"/>
        <v>43377.7125925</v>
      </c>
      <c r="H413" s="22"/>
      <c r="I413" s="43">
        <f t="shared" si="25"/>
        <v>42175.705</v>
      </c>
      <c r="J413" s="43">
        <f t="shared" si="26"/>
        <v>38885.792</v>
      </c>
      <c r="K413" s="43">
        <f t="shared" si="27"/>
        <v>43377.7125925</v>
      </c>
    </row>
    <row r="414" spans="1:11" ht="14.25" customHeight="1">
      <c r="A414" s="249" t="s">
        <v>910</v>
      </c>
      <c r="B414" s="249" t="s">
        <v>90</v>
      </c>
      <c r="C414" s="43">
        <v>13</v>
      </c>
      <c r="D414" s="43">
        <v>116836</v>
      </c>
      <c r="E414" s="248">
        <v>0.723</v>
      </c>
      <c r="F414" s="187"/>
      <c r="G414" s="43">
        <f t="shared" si="24"/>
        <v>46739.3237025</v>
      </c>
      <c r="H414" s="22"/>
      <c r="I414" s="43">
        <f t="shared" si="25"/>
        <v>45444.165</v>
      </c>
      <c r="J414" s="43">
        <f t="shared" si="26"/>
        <v>41899.296</v>
      </c>
      <c r="K414" s="43">
        <f t="shared" si="27"/>
        <v>46739.3237025</v>
      </c>
    </row>
    <row r="415" spans="1:11" ht="14.25" customHeight="1">
      <c r="A415" s="247" t="s">
        <v>911</v>
      </c>
      <c r="B415" s="247" t="s">
        <v>91</v>
      </c>
      <c r="C415" s="43">
        <v>5</v>
      </c>
      <c r="D415" s="43">
        <v>74129</v>
      </c>
      <c r="E415" s="248">
        <v>0.397</v>
      </c>
      <c r="F415" s="187"/>
      <c r="G415" s="43">
        <f t="shared" si="24"/>
        <v>25664.607897500002</v>
      </c>
      <c r="H415" s="22"/>
      <c r="I415" s="43">
        <f t="shared" si="25"/>
        <v>24953.435</v>
      </c>
      <c r="J415" s="43">
        <f t="shared" si="26"/>
        <v>23006.944</v>
      </c>
      <c r="K415" s="43">
        <f t="shared" si="27"/>
        <v>25664.607897500002</v>
      </c>
    </row>
    <row r="416" spans="1:11" ht="14.25" customHeight="1">
      <c r="A416" s="249" t="s">
        <v>912</v>
      </c>
      <c r="B416" s="249" t="s">
        <v>913</v>
      </c>
      <c r="C416" s="43">
        <v>24</v>
      </c>
      <c r="D416" s="43">
        <v>179844</v>
      </c>
      <c r="E416" s="248">
        <v>1.171</v>
      </c>
      <c r="F416" s="187"/>
      <c r="G416" s="43">
        <f t="shared" si="24"/>
        <v>75700.8963425</v>
      </c>
      <c r="H416" s="22"/>
      <c r="I416" s="43">
        <f t="shared" si="25"/>
        <v>73603.205</v>
      </c>
      <c r="J416" s="43">
        <f t="shared" si="26"/>
        <v>67861.792</v>
      </c>
      <c r="K416" s="43">
        <f t="shared" si="27"/>
        <v>75700.8963425</v>
      </c>
    </row>
    <row r="417" spans="1:11" ht="14.25" customHeight="1">
      <c r="A417" s="247" t="s">
        <v>914</v>
      </c>
      <c r="B417" s="247" t="s">
        <v>915</v>
      </c>
      <c r="C417" s="43">
        <v>16</v>
      </c>
      <c r="D417" s="43">
        <v>128716</v>
      </c>
      <c r="E417" s="248">
        <v>0.82</v>
      </c>
      <c r="F417" s="187"/>
      <c r="G417" s="43">
        <f t="shared" si="24"/>
        <v>53010.021349999995</v>
      </c>
      <c r="H417" s="22"/>
      <c r="I417" s="43">
        <f t="shared" si="25"/>
        <v>51541.1</v>
      </c>
      <c r="J417" s="43">
        <f t="shared" si="26"/>
        <v>47520.64</v>
      </c>
      <c r="K417" s="43">
        <f t="shared" si="27"/>
        <v>53010.021349999995</v>
      </c>
    </row>
    <row r="418" spans="1:11" ht="14.25" customHeight="1">
      <c r="A418" s="249" t="s">
        <v>916</v>
      </c>
      <c r="B418" s="249" t="s">
        <v>917</v>
      </c>
      <c r="C418" s="43">
        <v>12</v>
      </c>
      <c r="D418" s="43">
        <v>96674</v>
      </c>
      <c r="E418" s="248">
        <v>0.611</v>
      </c>
      <c r="F418" s="187"/>
      <c r="G418" s="43">
        <f t="shared" si="24"/>
        <v>39498.9305425</v>
      </c>
      <c r="H418" s="22"/>
      <c r="I418" s="43">
        <f t="shared" si="25"/>
        <v>38404.405</v>
      </c>
      <c r="J418" s="43">
        <f t="shared" si="26"/>
        <v>35408.672</v>
      </c>
      <c r="K418" s="43">
        <f t="shared" si="27"/>
        <v>39498.9305425</v>
      </c>
    </row>
    <row r="419" spans="1:11" ht="14.25" customHeight="1">
      <c r="A419" s="247" t="s">
        <v>918</v>
      </c>
      <c r="B419" s="247" t="s">
        <v>92</v>
      </c>
      <c r="C419" s="43">
        <v>19</v>
      </c>
      <c r="D419" s="43">
        <v>157267</v>
      </c>
      <c r="E419" s="248">
        <v>0.986</v>
      </c>
      <c r="F419" s="187"/>
      <c r="G419" s="43">
        <f t="shared" si="24"/>
        <v>63741.318354999996</v>
      </c>
      <c r="H419" s="22"/>
      <c r="I419" s="43">
        <f t="shared" si="25"/>
        <v>61975.03</v>
      </c>
      <c r="J419" s="43">
        <f t="shared" si="26"/>
        <v>57140.672</v>
      </c>
      <c r="K419" s="43">
        <f t="shared" si="27"/>
        <v>63741.318354999996</v>
      </c>
    </row>
    <row r="420" spans="1:11" ht="14.25" customHeight="1">
      <c r="A420" s="249" t="s">
        <v>919</v>
      </c>
      <c r="B420" s="249" t="s">
        <v>93</v>
      </c>
      <c r="C420" s="43">
        <v>16</v>
      </c>
      <c r="D420" s="43">
        <v>130726</v>
      </c>
      <c r="E420" s="248">
        <v>0.817</v>
      </c>
      <c r="F420" s="187"/>
      <c r="G420" s="43">
        <f t="shared" si="24"/>
        <v>52816.082247499995</v>
      </c>
      <c r="H420" s="22"/>
      <c r="I420" s="43">
        <f t="shared" si="25"/>
        <v>51352.534999999996</v>
      </c>
      <c r="J420" s="43">
        <f t="shared" si="26"/>
        <v>47346.784</v>
      </c>
      <c r="K420" s="43">
        <f t="shared" si="27"/>
        <v>52816.082247499995</v>
      </c>
    </row>
    <row r="421" spans="1:11" ht="14.25" customHeight="1">
      <c r="A421" s="247" t="s">
        <v>920</v>
      </c>
      <c r="B421" s="247" t="s">
        <v>94</v>
      </c>
      <c r="C421" s="43">
        <v>9</v>
      </c>
      <c r="D421" s="43">
        <v>91361</v>
      </c>
      <c r="E421" s="248">
        <v>0.551</v>
      </c>
      <c r="F421" s="187"/>
      <c r="G421" s="43">
        <f t="shared" si="24"/>
        <v>35620.148492500004</v>
      </c>
      <c r="H421" s="22"/>
      <c r="I421" s="43">
        <f t="shared" si="25"/>
        <v>34633.105</v>
      </c>
      <c r="J421" s="43">
        <f t="shared" si="26"/>
        <v>31931.552000000003</v>
      </c>
      <c r="K421" s="43">
        <f t="shared" si="27"/>
        <v>35620.148492500004</v>
      </c>
    </row>
    <row r="422" spans="1:11" ht="14.25" customHeight="1">
      <c r="A422" s="249" t="s">
        <v>921</v>
      </c>
      <c r="B422" s="249" t="s">
        <v>922</v>
      </c>
      <c r="C422" s="43">
        <v>21</v>
      </c>
      <c r="D422" s="43">
        <v>217001</v>
      </c>
      <c r="E422" s="248">
        <v>1.015</v>
      </c>
      <c r="F422" s="187"/>
      <c r="G422" s="43">
        <f t="shared" si="24"/>
        <v>65616.06301249999</v>
      </c>
      <c r="H422" s="22"/>
      <c r="I422" s="43">
        <f t="shared" si="25"/>
        <v>63797.825</v>
      </c>
      <c r="J422" s="43">
        <f t="shared" si="26"/>
        <v>58821.27999999999</v>
      </c>
      <c r="K422" s="43">
        <f t="shared" si="27"/>
        <v>65616.06301249999</v>
      </c>
    </row>
    <row r="423" spans="1:11" ht="14.25" customHeight="1">
      <c r="A423" s="247" t="s">
        <v>923</v>
      </c>
      <c r="B423" s="247" t="s">
        <v>924</v>
      </c>
      <c r="C423" s="43">
        <v>9</v>
      </c>
      <c r="D423" s="43">
        <v>106612</v>
      </c>
      <c r="E423" s="248">
        <v>0.605</v>
      </c>
      <c r="F423" s="187"/>
      <c r="G423" s="43">
        <f t="shared" si="24"/>
        <v>39111.0523375</v>
      </c>
      <c r="H423" s="22"/>
      <c r="I423" s="43">
        <f t="shared" si="25"/>
        <v>38027.275</v>
      </c>
      <c r="J423" s="43">
        <f t="shared" si="26"/>
        <v>35060.96</v>
      </c>
      <c r="K423" s="43">
        <f t="shared" si="27"/>
        <v>39111.0523375</v>
      </c>
    </row>
    <row r="424" spans="1:11" ht="14.25" customHeight="1">
      <c r="A424" s="249" t="s">
        <v>925</v>
      </c>
      <c r="B424" s="249" t="s">
        <v>3472</v>
      </c>
      <c r="C424" s="43">
        <v>19</v>
      </c>
      <c r="D424" s="43">
        <v>155169</v>
      </c>
      <c r="E424" s="248">
        <v>0.853</v>
      </c>
      <c r="F424" s="187"/>
      <c r="G424" s="43">
        <f t="shared" si="24"/>
        <v>55143.3514775</v>
      </c>
      <c r="H424" s="22"/>
      <c r="I424" s="43">
        <f t="shared" si="25"/>
        <v>53615.315</v>
      </c>
      <c r="J424" s="43">
        <f t="shared" si="26"/>
        <v>49433.056</v>
      </c>
      <c r="K424" s="43">
        <f t="shared" si="27"/>
        <v>55143.3514775</v>
      </c>
    </row>
    <row r="425" spans="1:11" ht="14.25" customHeight="1">
      <c r="A425" s="247" t="s">
        <v>926</v>
      </c>
      <c r="B425" s="247" t="s">
        <v>3473</v>
      </c>
      <c r="C425" s="43">
        <v>17</v>
      </c>
      <c r="D425" s="43">
        <v>129473</v>
      </c>
      <c r="E425" s="248">
        <v>0.703</v>
      </c>
      <c r="F425" s="187"/>
      <c r="G425" s="43">
        <f t="shared" si="24"/>
        <v>45446.39635249999</v>
      </c>
      <c r="H425" s="22"/>
      <c r="I425" s="43">
        <f t="shared" si="25"/>
        <v>44187.064999999995</v>
      </c>
      <c r="J425" s="43">
        <f t="shared" si="26"/>
        <v>40740.255999999994</v>
      </c>
      <c r="K425" s="43">
        <f t="shared" si="27"/>
        <v>45446.39635249999</v>
      </c>
    </row>
    <row r="426" spans="1:11" ht="14.25" customHeight="1">
      <c r="A426" s="249" t="s">
        <v>927</v>
      </c>
      <c r="B426" s="249" t="s">
        <v>928</v>
      </c>
      <c r="C426" s="43">
        <v>15</v>
      </c>
      <c r="D426" s="43">
        <v>120357</v>
      </c>
      <c r="E426" s="248">
        <v>0.784</v>
      </c>
      <c r="F426" s="187"/>
      <c r="G426" s="43">
        <f t="shared" si="24"/>
        <v>50682.75212</v>
      </c>
      <c r="H426" s="22"/>
      <c r="I426" s="43">
        <f t="shared" si="25"/>
        <v>49278.32</v>
      </c>
      <c r="J426" s="43">
        <f t="shared" si="26"/>
        <v>45434.368</v>
      </c>
      <c r="K426" s="43">
        <f t="shared" si="27"/>
        <v>50682.75212</v>
      </c>
    </row>
    <row r="427" spans="1:11" ht="14.25" customHeight="1">
      <c r="A427" s="247" t="s">
        <v>929</v>
      </c>
      <c r="B427" s="247" t="s">
        <v>930</v>
      </c>
      <c r="C427" s="43">
        <v>5</v>
      </c>
      <c r="D427" s="43">
        <v>83046</v>
      </c>
      <c r="E427" s="248">
        <v>0.517</v>
      </c>
      <c r="F427" s="187"/>
      <c r="G427" s="43">
        <f t="shared" si="24"/>
        <v>33422.1719975</v>
      </c>
      <c r="H427" s="22"/>
      <c r="I427" s="43">
        <f t="shared" si="25"/>
        <v>32496.035</v>
      </c>
      <c r="J427" s="43">
        <f t="shared" si="26"/>
        <v>29961.184</v>
      </c>
      <c r="K427" s="43">
        <f t="shared" si="27"/>
        <v>33422.1719975</v>
      </c>
    </row>
    <row r="428" spans="1:11" ht="14.25" customHeight="1">
      <c r="A428" s="249" t="s">
        <v>931</v>
      </c>
      <c r="B428" s="249" t="s">
        <v>95</v>
      </c>
      <c r="C428" s="43">
        <v>16</v>
      </c>
      <c r="D428" s="43">
        <v>134163</v>
      </c>
      <c r="E428" s="248">
        <v>0.834</v>
      </c>
      <c r="F428" s="187"/>
      <c r="G428" s="43">
        <f t="shared" si="24"/>
        <v>53915.070495</v>
      </c>
      <c r="H428" s="22"/>
      <c r="I428" s="43">
        <f t="shared" si="25"/>
        <v>52421.07</v>
      </c>
      <c r="J428" s="43">
        <f t="shared" si="26"/>
        <v>48331.968</v>
      </c>
      <c r="K428" s="43">
        <f t="shared" si="27"/>
        <v>53915.070495</v>
      </c>
    </row>
    <row r="429" spans="1:11" ht="14.25" customHeight="1">
      <c r="A429" s="247" t="s">
        <v>932</v>
      </c>
      <c r="B429" s="247" t="s">
        <v>96</v>
      </c>
      <c r="C429" s="43">
        <v>9</v>
      </c>
      <c r="D429" s="43">
        <v>93018</v>
      </c>
      <c r="E429" s="248">
        <v>0.597</v>
      </c>
      <c r="F429" s="187"/>
      <c r="G429" s="43">
        <f t="shared" si="24"/>
        <v>38593.881397499994</v>
      </c>
      <c r="H429" s="22"/>
      <c r="I429" s="43">
        <f t="shared" si="25"/>
        <v>37524.435</v>
      </c>
      <c r="J429" s="43">
        <f t="shared" si="26"/>
        <v>34597.344</v>
      </c>
      <c r="K429" s="43">
        <f t="shared" si="27"/>
        <v>38593.881397499994</v>
      </c>
    </row>
    <row r="430" spans="1:11" ht="14.25" customHeight="1">
      <c r="A430" s="249" t="s">
        <v>933</v>
      </c>
      <c r="B430" s="249" t="s">
        <v>3478</v>
      </c>
      <c r="C430" s="43">
        <v>7</v>
      </c>
      <c r="D430" s="43">
        <v>117937</v>
      </c>
      <c r="E430" s="248">
        <v>0.599</v>
      </c>
      <c r="F430" s="187"/>
      <c r="G430" s="43">
        <f t="shared" si="24"/>
        <v>38723.1741325</v>
      </c>
      <c r="H430" s="22"/>
      <c r="I430" s="43">
        <f t="shared" si="25"/>
        <v>37650.145</v>
      </c>
      <c r="J430" s="43">
        <f t="shared" si="26"/>
        <v>34713.248</v>
      </c>
      <c r="K430" s="43">
        <f t="shared" si="27"/>
        <v>38723.1741325</v>
      </c>
    </row>
    <row r="431" spans="1:11" ht="14.25" customHeight="1">
      <c r="A431" s="247" t="s">
        <v>934</v>
      </c>
      <c r="B431" s="247" t="s">
        <v>3479</v>
      </c>
      <c r="C431" s="43">
        <v>4</v>
      </c>
      <c r="D431" s="43">
        <v>79159</v>
      </c>
      <c r="E431" s="248">
        <v>0.534</v>
      </c>
      <c r="F431" s="187"/>
      <c r="G431" s="43">
        <f t="shared" si="24"/>
        <v>34521.160245</v>
      </c>
      <c r="H431" s="22"/>
      <c r="I431" s="43">
        <f t="shared" si="25"/>
        <v>33564.57</v>
      </c>
      <c r="J431" s="43">
        <f t="shared" si="26"/>
        <v>30946.368000000002</v>
      </c>
      <c r="K431" s="43">
        <f t="shared" si="27"/>
        <v>34521.160245</v>
      </c>
    </row>
    <row r="432" spans="1:11" ht="14.25" customHeight="1">
      <c r="A432" s="249" t="s">
        <v>935</v>
      </c>
      <c r="B432" s="249" t="s">
        <v>936</v>
      </c>
      <c r="C432" s="43">
        <v>21</v>
      </c>
      <c r="D432" s="43">
        <v>180591</v>
      </c>
      <c r="E432" s="248">
        <v>1.03</v>
      </c>
      <c r="F432" s="187"/>
      <c r="G432" s="43">
        <f t="shared" si="24"/>
        <v>66585.758525</v>
      </c>
      <c r="H432" s="22"/>
      <c r="I432" s="43">
        <f t="shared" si="25"/>
        <v>64740.65</v>
      </c>
      <c r="J432" s="43">
        <f t="shared" si="26"/>
        <v>59690.560000000005</v>
      </c>
      <c r="K432" s="43">
        <f t="shared" si="27"/>
        <v>66585.758525</v>
      </c>
    </row>
    <row r="433" spans="1:11" ht="14.25" customHeight="1">
      <c r="A433" s="247" t="s">
        <v>937</v>
      </c>
      <c r="B433" s="247" t="s">
        <v>938</v>
      </c>
      <c r="C433" s="43">
        <v>8</v>
      </c>
      <c r="D433" s="43">
        <v>99537</v>
      </c>
      <c r="E433" s="248">
        <v>0.548</v>
      </c>
      <c r="F433" s="187"/>
      <c r="G433" s="43">
        <f t="shared" si="24"/>
        <v>35426.209389999996</v>
      </c>
      <c r="H433" s="22"/>
      <c r="I433" s="43">
        <f t="shared" si="25"/>
        <v>34444.54</v>
      </c>
      <c r="J433" s="43">
        <f t="shared" si="26"/>
        <v>31757.696000000004</v>
      </c>
      <c r="K433" s="43">
        <f t="shared" si="27"/>
        <v>35426.209389999996</v>
      </c>
    </row>
    <row r="434" spans="1:11" ht="14.25" customHeight="1">
      <c r="A434" s="249" t="s">
        <v>939</v>
      </c>
      <c r="B434" s="249" t="s">
        <v>99</v>
      </c>
      <c r="C434" s="43">
        <v>35</v>
      </c>
      <c r="D434" s="43">
        <v>562631</v>
      </c>
      <c r="E434" s="248">
        <v>2.913</v>
      </c>
      <c r="F434" s="187"/>
      <c r="G434" s="43">
        <f t="shared" si="24"/>
        <v>188314.8685275</v>
      </c>
      <c r="H434" s="22"/>
      <c r="I434" s="43">
        <f t="shared" si="25"/>
        <v>183096.615</v>
      </c>
      <c r="J434" s="43">
        <f t="shared" si="26"/>
        <v>168814.17599999998</v>
      </c>
      <c r="K434" s="43">
        <f t="shared" si="27"/>
        <v>188314.8685275</v>
      </c>
    </row>
    <row r="435" spans="1:11" ht="14.25" customHeight="1">
      <c r="A435" s="247" t="s">
        <v>940</v>
      </c>
      <c r="B435" s="247" t="s">
        <v>100</v>
      </c>
      <c r="C435" s="43">
        <v>25</v>
      </c>
      <c r="D435" s="43">
        <v>333709</v>
      </c>
      <c r="E435" s="248">
        <v>1.783</v>
      </c>
      <c r="F435" s="187"/>
      <c r="G435" s="43">
        <f t="shared" si="24"/>
        <v>115264.4732525</v>
      </c>
      <c r="H435" s="22"/>
      <c r="I435" s="43">
        <f t="shared" si="25"/>
        <v>112070.465</v>
      </c>
      <c r="J435" s="43">
        <f t="shared" si="26"/>
        <v>103328.416</v>
      </c>
      <c r="K435" s="43">
        <f t="shared" si="27"/>
        <v>115264.4732525</v>
      </c>
    </row>
    <row r="436" spans="1:11" ht="14.25" customHeight="1">
      <c r="A436" s="249" t="s">
        <v>941</v>
      </c>
      <c r="B436" s="249" t="s">
        <v>101</v>
      </c>
      <c r="C436" s="43">
        <v>12</v>
      </c>
      <c r="D436" s="43">
        <v>178042</v>
      </c>
      <c r="E436" s="248">
        <v>1.16</v>
      </c>
      <c r="F436" s="187"/>
      <c r="G436" s="43">
        <f t="shared" si="24"/>
        <v>74989.78629999999</v>
      </c>
      <c r="H436" s="22"/>
      <c r="I436" s="43">
        <f t="shared" si="25"/>
        <v>72911.79999999999</v>
      </c>
      <c r="J436" s="43">
        <f t="shared" si="26"/>
        <v>67224.31999999999</v>
      </c>
      <c r="K436" s="43">
        <f t="shared" si="27"/>
        <v>74989.78629999999</v>
      </c>
    </row>
    <row r="437" spans="1:11" ht="14.25" customHeight="1">
      <c r="A437" s="247" t="s">
        <v>942</v>
      </c>
      <c r="B437" s="247" t="s">
        <v>102</v>
      </c>
      <c r="C437" s="43">
        <v>5</v>
      </c>
      <c r="D437" s="43">
        <v>121888</v>
      </c>
      <c r="E437" s="248">
        <v>0.91</v>
      </c>
      <c r="F437" s="187"/>
      <c r="G437" s="43">
        <f t="shared" si="24"/>
        <v>58828.194425</v>
      </c>
      <c r="H437" s="22"/>
      <c r="I437" s="43">
        <f t="shared" si="25"/>
        <v>57198.05</v>
      </c>
      <c r="J437" s="43">
        <f t="shared" si="26"/>
        <v>52736.32</v>
      </c>
      <c r="K437" s="43">
        <f t="shared" si="27"/>
        <v>58828.194425</v>
      </c>
    </row>
    <row r="438" spans="1:11" ht="14.25" customHeight="1">
      <c r="A438" s="249" t="s">
        <v>943</v>
      </c>
      <c r="B438" s="249" t="s">
        <v>103</v>
      </c>
      <c r="C438" s="43">
        <v>4</v>
      </c>
      <c r="D438" s="43">
        <v>73695</v>
      </c>
      <c r="E438" s="248">
        <v>0.545</v>
      </c>
      <c r="F438" s="187"/>
      <c r="G438" s="43">
        <f t="shared" si="24"/>
        <v>35232.2702875</v>
      </c>
      <c r="H438" s="22"/>
      <c r="I438" s="43">
        <f t="shared" si="25"/>
        <v>34255.975000000006</v>
      </c>
      <c r="J438" s="43">
        <f t="shared" si="26"/>
        <v>31583.840000000004</v>
      </c>
      <c r="K438" s="43">
        <f t="shared" si="27"/>
        <v>35232.2702875</v>
      </c>
    </row>
    <row r="439" spans="1:11" ht="14.25" customHeight="1">
      <c r="A439" s="247" t="s">
        <v>944</v>
      </c>
      <c r="B439" s="247" t="s">
        <v>945</v>
      </c>
      <c r="C439" s="43">
        <v>12</v>
      </c>
      <c r="D439" s="43">
        <v>242735</v>
      </c>
      <c r="E439" s="248">
        <v>1.295</v>
      </c>
      <c r="F439" s="187"/>
      <c r="G439" s="43">
        <f t="shared" si="24"/>
        <v>83717.04591249999</v>
      </c>
      <c r="H439" s="22"/>
      <c r="I439" s="43">
        <f t="shared" si="25"/>
        <v>81397.22499999999</v>
      </c>
      <c r="J439" s="43">
        <f t="shared" si="26"/>
        <v>75047.84</v>
      </c>
      <c r="K439" s="43">
        <f t="shared" si="27"/>
        <v>83717.04591249999</v>
      </c>
    </row>
    <row r="440" spans="1:11" ht="14.25" customHeight="1">
      <c r="A440" s="249" t="s">
        <v>946</v>
      </c>
      <c r="B440" s="249" t="s">
        <v>947</v>
      </c>
      <c r="C440" s="43">
        <v>5</v>
      </c>
      <c r="D440" s="43">
        <v>120175</v>
      </c>
      <c r="E440" s="248">
        <v>0.902</v>
      </c>
      <c r="F440" s="187"/>
      <c r="G440" s="43">
        <f t="shared" si="24"/>
        <v>58311.023485</v>
      </c>
      <c r="H440" s="22"/>
      <c r="I440" s="43">
        <f t="shared" si="25"/>
        <v>56695.21</v>
      </c>
      <c r="J440" s="43">
        <f t="shared" si="26"/>
        <v>52272.704</v>
      </c>
      <c r="K440" s="43">
        <f t="shared" si="27"/>
        <v>58311.023485</v>
      </c>
    </row>
    <row r="441" spans="1:11" ht="14.25" customHeight="1">
      <c r="A441" s="247" t="s">
        <v>948</v>
      </c>
      <c r="B441" s="247" t="s">
        <v>2768</v>
      </c>
      <c r="C441" s="43">
        <v>37</v>
      </c>
      <c r="D441" s="43">
        <v>496840</v>
      </c>
      <c r="E441" s="248">
        <v>2.158</v>
      </c>
      <c r="F441" s="187"/>
      <c r="G441" s="43">
        <f t="shared" si="24"/>
        <v>139506.861065</v>
      </c>
      <c r="H441" s="22"/>
      <c r="I441" s="43">
        <f t="shared" si="25"/>
        <v>135641.09</v>
      </c>
      <c r="J441" s="43">
        <f t="shared" si="26"/>
        <v>125060.416</v>
      </c>
      <c r="K441" s="43">
        <f t="shared" si="27"/>
        <v>139506.861065</v>
      </c>
    </row>
    <row r="442" spans="1:11" ht="14.25" customHeight="1">
      <c r="A442" s="249" t="s">
        <v>949</v>
      </c>
      <c r="B442" s="249" t="s">
        <v>2769</v>
      </c>
      <c r="C442" s="43">
        <v>26</v>
      </c>
      <c r="D442" s="43">
        <v>243008</v>
      </c>
      <c r="E442" s="248">
        <v>1.263</v>
      </c>
      <c r="F442" s="187"/>
      <c r="G442" s="43">
        <f t="shared" si="24"/>
        <v>81648.36215249999</v>
      </c>
      <c r="H442" s="22"/>
      <c r="I442" s="43">
        <f t="shared" si="25"/>
        <v>79385.86499999999</v>
      </c>
      <c r="J442" s="43">
        <f t="shared" si="26"/>
        <v>73193.37599999999</v>
      </c>
      <c r="K442" s="43">
        <f t="shared" si="27"/>
        <v>81648.36215249999</v>
      </c>
    </row>
    <row r="443" spans="1:11" ht="14.25" customHeight="1">
      <c r="A443" s="247" t="s">
        <v>950</v>
      </c>
      <c r="B443" s="247" t="s">
        <v>2770</v>
      </c>
      <c r="C443" s="43">
        <v>5</v>
      </c>
      <c r="D443" s="43">
        <v>109218</v>
      </c>
      <c r="E443" s="248">
        <v>0.679</v>
      </c>
      <c r="F443" s="187"/>
      <c r="G443" s="43">
        <f t="shared" si="24"/>
        <v>43894.883532500004</v>
      </c>
      <c r="H443" s="22"/>
      <c r="I443" s="43">
        <f t="shared" si="25"/>
        <v>42678.545000000006</v>
      </c>
      <c r="J443" s="43">
        <f t="shared" si="26"/>
        <v>39349.408</v>
      </c>
      <c r="K443" s="43">
        <f t="shared" si="27"/>
        <v>43894.883532500004</v>
      </c>
    </row>
    <row r="444" spans="1:11" ht="14.25" customHeight="1">
      <c r="A444" s="249" t="s">
        <v>951</v>
      </c>
      <c r="B444" s="249" t="s">
        <v>952</v>
      </c>
      <c r="C444" s="43">
        <v>25</v>
      </c>
      <c r="D444" s="43">
        <v>200388</v>
      </c>
      <c r="E444" s="248">
        <v>1.299</v>
      </c>
      <c r="F444" s="187"/>
      <c r="G444" s="43">
        <f t="shared" si="24"/>
        <v>83975.63138249998</v>
      </c>
      <c r="H444" s="22"/>
      <c r="I444" s="43">
        <f t="shared" si="25"/>
        <v>81648.64499999999</v>
      </c>
      <c r="J444" s="43">
        <f t="shared" si="26"/>
        <v>75279.648</v>
      </c>
      <c r="K444" s="43">
        <f t="shared" si="27"/>
        <v>83975.63138249998</v>
      </c>
    </row>
    <row r="445" spans="1:11" ht="14.25" customHeight="1">
      <c r="A445" s="247" t="s">
        <v>953</v>
      </c>
      <c r="B445" s="247" t="s">
        <v>954</v>
      </c>
      <c r="C445" s="43">
        <v>25</v>
      </c>
      <c r="D445" s="43">
        <v>164892</v>
      </c>
      <c r="E445" s="248">
        <v>1.097</v>
      </c>
      <c r="F445" s="187"/>
      <c r="G445" s="43">
        <f t="shared" si="24"/>
        <v>70917.06514749999</v>
      </c>
      <c r="H445" s="22"/>
      <c r="I445" s="43">
        <f t="shared" si="25"/>
        <v>68951.935</v>
      </c>
      <c r="J445" s="43">
        <f t="shared" si="26"/>
        <v>63573.344</v>
      </c>
      <c r="K445" s="43">
        <f t="shared" si="27"/>
        <v>70917.06514749999</v>
      </c>
    </row>
    <row r="446" spans="1:11" ht="14.25" customHeight="1">
      <c r="A446" s="249" t="s">
        <v>955</v>
      </c>
      <c r="B446" s="249" t="s">
        <v>3482</v>
      </c>
      <c r="C446" s="43">
        <v>31</v>
      </c>
      <c r="D446" s="43">
        <v>296025</v>
      </c>
      <c r="E446" s="248">
        <v>1.566</v>
      </c>
      <c r="F446" s="187"/>
      <c r="G446" s="43">
        <f t="shared" si="24"/>
        <v>101236.211505</v>
      </c>
      <c r="H446" s="22"/>
      <c r="I446" s="43">
        <f t="shared" si="25"/>
        <v>98430.93000000001</v>
      </c>
      <c r="J446" s="43">
        <f t="shared" si="26"/>
        <v>90752.83200000001</v>
      </c>
      <c r="K446" s="43">
        <f t="shared" si="27"/>
        <v>101236.211505</v>
      </c>
    </row>
    <row r="447" spans="1:11" ht="14.25" customHeight="1">
      <c r="A447" s="247" t="s">
        <v>956</v>
      </c>
      <c r="B447" s="247" t="s">
        <v>3483</v>
      </c>
      <c r="C447" s="43">
        <v>25</v>
      </c>
      <c r="D447" s="43">
        <v>203201</v>
      </c>
      <c r="E447" s="248">
        <v>1.17</v>
      </c>
      <c r="F447" s="187"/>
      <c r="G447" s="43">
        <f t="shared" si="24"/>
        <v>75636.24997499998</v>
      </c>
      <c r="H447" s="22"/>
      <c r="I447" s="43">
        <f t="shared" si="25"/>
        <v>73540.34999999999</v>
      </c>
      <c r="J447" s="43">
        <f t="shared" si="26"/>
        <v>67803.84</v>
      </c>
      <c r="K447" s="43">
        <f t="shared" si="27"/>
        <v>75636.24997499998</v>
      </c>
    </row>
    <row r="448" spans="1:11" ht="14.25" customHeight="1">
      <c r="A448" s="249" t="s">
        <v>957</v>
      </c>
      <c r="B448" s="249" t="s">
        <v>3484</v>
      </c>
      <c r="C448" s="43">
        <v>16</v>
      </c>
      <c r="D448" s="43">
        <v>174997</v>
      </c>
      <c r="E448" s="248">
        <v>0.961</v>
      </c>
      <c r="F448" s="187"/>
      <c r="G448" s="43">
        <f t="shared" si="24"/>
        <v>62125.159167499995</v>
      </c>
      <c r="H448" s="22"/>
      <c r="I448" s="43">
        <f t="shared" si="25"/>
        <v>60403.655</v>
      </c>
      <c r="J448" s="43">
        <f t="shared" si="26"/>
        <v>55691.871999999996</v>
      </c>
      <c r="K448" s="43">
        <f t="shared" si="27"/>
        <v>62125.159167499995</v>
      </c>
    </row>
    <row r="449" spans="1:11" ht="14.25" customHeight="1">
      <c r="A449" s="247" t="s">
        <v>958</v>
      </c>
      <c r="B449" s="247" t="s">
        <v>959</v>
      </c>
      <c r="C449" s="43">
        <v>22</v>
      </c>
      <c r="D449" s="43">
        <v>201118</v>
      </c>
      <c r="E449" s="248">
        <v>1.214</v>
      </c>
      <c r="F449" s="187"/>
      <c r="G449" s="43">
        <f t="shared" si="24"/>
        <v>78480.690145</v>
      </c>
      <c r="H449" s="22"/>
      <c r="I449" s="43">
        <f t="shared" si="25"/>
        <v>76305.97</v>
      </c>
      <c r="J449" s="43">
        <f t="shared" si="26"/>
        <v>70353.728</v>
      </c>
      <c r="K449" s="43">
        <f t="shared" si="27"/>
        <v>78480.690145</v>
      </c>
    </row>
    <row r="450" spans="1:11" ht="14.25" customHeight="1">
      <c r="A450" s="249" t="s">
        <v>960</v>
      </c>
      <c r="B450" s="249" t="s">
        <v>961</v>
      </c>
      <c r="C450" s="43">
        <v>14</v>
      </c>
      <c r="D450" s="43">
        <v>129500</v>
      </c>
      <c r="E450" s="248">
        <v>0.842</v>
      </c>
      <c r="F450" s="187"/>
      <c r="G450" s="43">
        <f t="shared" si="24"/>
        <v>54432.241434999996</v>
      </c>
      <c r="H450" s="22"/>
      <c r="I450" s="43">
        <f t="shared" si="25"/>
        <v>52923.909999999996</v>
      </c>
      <c r="J450" s="43">
        <f t="shared" si="26"/>
        <v>48795.583999999995</v>
      </c>
      <c r="K450" s="43">
        <f t="shared" si="27"/>
        <v>54432.241434999996</v>
      </c>
    </row>
    <row r="451" spans="1:11" ht="14.25" customHeight="1">
      <c r="A451" s="247" t="s">
        <v>962</v>
      </c>
      <c r="B451" s="247" t="s">
        <v>963</v>
      </c>
      <c r="C451" s="43">
        <v>7</v>
      </c>
      <c r="D451" s="43">
        <v>86537</v>
      </c>
      <c r="E451" s="248">
        <v>0.595</v>
      </c>
      <c r="F451" s="187"/>
      <c r="G451" s="43">
        <f t="shared" si="24"/>
        <v>38464.5886625</v>
      </c>
      <c r="H451" s="22"/>
      <c r="I451" s="43">
        <f t="shared" si="25"/>
        <v>37398.725</v>
      </c>
      <c r="J451" s="43">
        <f t="shared" si="26"/>
        <v>34481.439999999995</v>
      </c>
      <c r="K451" s="43">
        <f t="shared" si="27"/>
        <v>38464.5886625</v>
      </c>
    </row>
    <row r="452" spans="1:11" ht="14.25" customHeight="1">
      <c r="A452" s="249" t="s">
        <v>964</v>
      </c>
      <c r="B452" s="249" t="s">
        <v>2944</v>
      </c>
      <c r="C452" s="43">
        <v>20</v>
      </c>
      <c r="D452" s="43">
        <v>132263</v>
      </c>
      <c r="E452" s="248">
        <v>0.91</v>
      </c>
      <c r="F452" s="187"/>
      <c r="G452" s="43">
        <f t="shared" si="24"/>
        <v>58828.194425</v>
      </c>
      <c r="H452" s="22"/>
      <c r="I452" s="43">
        <f t="shared" si="25"/>
        <v>57198.05</v>
      </c>
      <c r="J452" s="43">
        <f t="shared" si="26"/>
        <v>52736.32</v>
      </c>
      <c r="K452" s="43">
        <f t="shared" si="27"/>
        <v>58828.194425</v>
      </c>
    </row>
    <row r="453" spans="1:11" ht="14.25" customHeight="1">
      <c r="A453" s="247" t="s">
        <v>965</v>
      </c>
      <c r="B453" s="247" t="s">
        <v>2945</v>
      </c>
      <c r="C453" s="43">
        <v>12</v>
      </c>
      <c r="D453" s="43">
        <v>100137</v>
      </c>
      <c r="E453" s="248">
        <v>0.635</v>
      </c>
      <c r="F453" s="187"/>
      <c r="G453" s="43">
        <f t="shared" si="24"/>
        <v>41050.4433625</v>
      </c>
      <c r="H453" s="22"/>
      <c r="I453" s="43">
        <f t="shared" si="25"/>
        <v>39912.925</v>
      </c>
      <c r="J453" s="43">
        <f t="shared" si="26"/>
        <v>36799.520000000004</v>
      </c>
      <c r="K453" s="43">
        <f t="shared" si="27"/>
        <v>41050.4433625</v>
      </c>
    </row>
    <row r="454" spans="1:11" ht="14.25" customHeight="1">
      <c r="A454" s="249" t="s">
        <v>966</v>
      </c>
      <c r="B454" s="249" t="s">
        <v>2946</v>
      </c>
      <c r="C454" s="43">
        <v>6</v>
      </c>
      <c r="D454" s="43">
        <v>78797</v>
      </c>
      <c r="E454" s="248">
        <v>0.52</v>
      </c>
      <c r="F454" s="187"/>
      <c r="G454" s="43">
        <f t="shared" si="24"/>
        <v>33616.1111</v>
      </c>
      <c r="H454" s="22"/>
      <c r="I454" s="43">
        <f t="shared" si="25"/>
        <v>32684.600000000002</v>
      </c>
      <c r="J454" s="43">
        <f t="shared" si="26"/>
        <v>30135.04</v>
      </c>
      <c r="K454" s="43">
        <f t="shared" si="27"/>
        <v>33616.1111</v>
      </c>
    </row>
    <row r="455" spans="1:11" ht="14.25" customHeight="1">
      <c r="A455" s="247" t="s">
        <v>967</v>
      </c>
      <c r="B455" s="247" t="s">
        <v>2947</v>
      </c>
      <c r="C455" s="43">
        <v>4</v>
      </c>
      <c r="D455" s="43">
        <v>51503</v>
      </c>
      <c r="E455" s="248">
        <v>0.344</v>
      </c>
      <c r="F455" s="187"/>
      <c r="G455" s="43">
        <f t="shared" si="24"/>
        <v>22238.35042</v>
      </c>
      <c r="H455" s="22"/>
      <c r="I455" s="43">
        <f t="shared" si="25"/>
        <v>21622.12</v>
      </c>
      <c r="J455" s="43">
        <f t="shared" si="26"/>
        <v>19935.487999999998</v>
      </c>
      <c r="K455" s="43">
        <f t="shared" si="27"/>
        <v>22238.35042</v>
      </c>
    </row>
    <row r="456" spans="1:11" ht="14.25" customHeight="1">
      <c r="A456" s="249" t="s">
        <v>968</v>
      </c>
      <c r="B456" s="249" t="s">
        <v>969</v>
      </c>
      <c r="C456" s="43">
        <v>21</v>
      </c>
      <c r="D456" s="43">
        <v>216044</v>
      </c>
      <c r="E456" s="248">
        <v>1.207</v>
      </c>
      <c r="F456" s="187"/>
      <c r="G456" s="43">
        <f t="shared" si="24"/>
        <v>78028.1655725</v>
      </c>
      <c r="H456" s="22"/>
      <c r="I456" s="43">
        <f t="shared" si="25"/>
        <v>75865.985</v>
      </c>
      <c r="J456" s="43">
        <f t="shared" si="26"/>
        <v>69948.064</v>
      </c>
      <c r="K456" s="43">
        <f t="shared" si="27"/>
        <v>78028.1655725</v>
      </c>
    </row>
    <row r="457" spans="1:11" ht="14.25" customHeight="1">
      <c r="A457" s="247" t="s">
        <v>970</v>
      </c>
      <c r="B457" s="247" t="s">
        <v>106</v>
      </c>
      <c r="C457" s="43">
        <v>16</v>
      </c>
      <c r="D457" s="43">
        <v>159233</v>
      </c>
      <c r="E457" s="248">
        <v>0.851</v>
      </c>
      <c r="F457" s="187"/>
      <c r="G457" s="43">
        <f t="shared" si="24"/>
        <v>55014.0587425</v>
      </c>
      <c r="H457" s="22"/>
      <c r="I457" s="43">
        <f t="shared" si="25"/>
        <v>53489.604999999996</v>
      </c>
      <c r="J457" s="43">
        <f t="shared" si="26"/>
        <v>49317.152</v>
      </c>
      <c r="K457" s="43">
        <f t="shared" si="27"/>
        <v>55014.0587425</v>
      </c>
    </row>
    <row r="458" spans="1:11" ht="14.25" customHeight="1">
      <c r="A458" s="249" t="s">
        <v>971</v>
      </c>
      <c r="B458" s="249" t="s">
        <v>107</v>
      </c>
      <c r="C458" s="43">
        <v>9</v>
      </c>
      <c r="D458" s="43">
        <v>102640</v>
      </c>
      <c r="E458" s="248">
        <v>0.569</v>
      </c>
      <c r="F458" s="187"/>
      <c r="G458" s="43">
        <f t="shared" si="24"/>
        <v>36783.78310749999</v>
      </c>
      <c r="H458" s="22"/>
      <c r="I458" s="43">
        <f t="shared" si="25"/>
        <v>35764.494999999995</v>
      </c>
      <c r="J458" s="43">
        <f t="shared" si="26"/>
        <v>32974.687999999995</v>
      </c>
      <c r="K458" s="43">
        <f t="shared" si="27"/>
        <v>36783.78310749999</v>
      </c>
    </row>
    <row r="459" spans="1:11" ht="14.25" customHeight="1">
      <c r="A459" s="247" t="s">
        <v>972</v>
      </c>
      <c r="B459" s="247" t="s">
        <v>183</v>
      </c>
      <c r="C459" s="43">
        <v>6</v>
      </c>
      <c r="D459" s="43">
        <v>168053</v>
      </c>
      <c r="E459" s="248">
        <v>1.509</v>
      </c>
      <c r="F459" s="187"/>
      <c r="G459" s="43">
        <f t="shared" si="24"/>
        <v>97551.36855749998</v>
      </c>
      <c r="H459" s="22"/>
      <c r="I459" s="43">
        <f t="shared" si="25"/>
        <v>94848.19499999999</v>
      </c>
      <c r="J459" s="43">
        <f t="shared" si="26"/>
        <v>87449.568</v>
      </c>
      <c r="K459" s="43">
        <f t="shared" si="27"/>
        <v>97551.36855749998</v>
      </c>
    </row>
    <row r="460" spans="1:11" ht="14.25" customHeight="1">
      <c r="A460" s="249" t="s">
        <v>973</v>
      </c>
      <c r="B460" s="249" t="s">
        <v>974</v>
      </c>
      <c r="C460" s="43">
        <v>5</v>
      </c>
      <c r="D460" s="43">
        <v>129289</v>
      </c>
      <c r="E460" s="248">
        <v>1.056</v>
      </c>
      <c r="F460" s="187"/>
      <c r="G460" s="43">
        <f t="shared" si="24"/>
        <v>68266.56408</v>
      </c>
      <c r="H460" s="22"/>
      <c r="I460" s="43">
        <f t="shared" si="25"/>
        <v>66374.88</v>
      </c>
      <c r="J460" s="43">
        <f t="shared" si="26"/>
        <v>61197.312000000005</v>
      </c>
      <c r="K460" s="43">
        <f t="shared" si="27"/>
        <v>68266.56408</v>
      </c>
    </row>
    <row r="461" spans="1:11" ht="14.25" customHeight="1">
      <c r="A461" s="247" t="s">
        <v>975</v>
      </c>
      <c r="B461" s="247" t="s">
        <v>181</v>
      </c>
      <c r="C461" s="43">
        <v>12</v>
      </c>
      <c r="D461" s="43">
        <v>398354</v>
      </c>
      <c r="E461" s="248">
        <v>2.421</v>
      </c>
      <c r="F461" s="187"/>
      <c r="G461" s="43">
        <f t="shared" si="24"/>
        <v>156508.85571749997</v>
      </c>
      <c r="H461" s="22"/>
      <c r="I461" s="43">
        <f t="shared" si="25"/>
        <v>152171.955</v>
      </c>
      <c r="J461" s="43">
        <f t="shared" si="26"/>
        <v>140301.792</v>
      </c>
      <c r="K461" s="43">
        <f t="shared" si="27"/>
        <v>156508.85571749997</v>
      </c>
    </row>
    <row r="462" spans="1:11" ht="14.25" customHeight="1">
      <c r="A462" s="249" t="s">
        <v>976</v>
      </c>
      <c r="B462" s="249" t="s">
        <v>182</v>
      </c>
      <c r="C462" s="43">
        <v>5</v>
      </c>
      <c r="D462" s="43">
        <v>156937</v>
      </c>
      <c r="E462" s="248">
        <v>1.088</v>
      </c>
      <c r="F462" s="187"/>
      <c r="G462" s="43">
        <f t="shared" si="24"/>
        <v>70335.24784</v>
      </c>
      <c r="H462" s="22"/>
      <c r="I462" s="43">
        <f t="shared" si="25"/>
        <v>68386.24</v>
      </c>
      <c r="J462" s="43">
        <f t="shared" si="26"/>
        <v>63051.776000000005</v>
      </c>
      <c r="K462" s="43">
        <f t="shared" si="27"/>
        <v>70335.24784</v>
      </c>
    </row>
    <row r="463" spans="1:11" ht="14.25" customHeight="1">
      <c r="A463" s="247" t="s">
        <v>977</v>
      </c>
      <c r="B463" s="247" t="s">
        <v>978</v>
      </c>
      <c r="C463" s="43">
        <v>4</v>
      </c>
      <c r="D463" s="43">
        <v>107128</v>
      </c>
      <c r="E463" s="248">
        <v>0.934</v>
      </c>
      <c r="F463" s="187"/>
      <c r="G463" s="43">
        <f t="shared" si="24"/>
        <v>60379.707245</v>
      </c>
      <c r="H463" s="22"/>
      <c r="I463" s="43">
        <f t="shared" si="25"/>
        <v>58706.57</v>
      </c>
      <c r="J463" s="43">
        <f t="shared" si="26"/>
        <v>54127.168000000005</v>
      </c>
      <c r="K463" s="43">
        <f t="shared" si="27"/>
        <v>60379.707245</v>
      </c>
    </row>
    <row r="464" spans="1:11" ht="14.25" customHeight="1">
      <c r="A464" s="249" t="s">
        <v>979</v>
      </c>
      <c r="B464" s="249" t="s">
        <v>97</v>
      </c>
      <c r="C464" s="43">
        <v>4</v>
      </c>
      <c r="D464" s="43">
        <v>115232</v>
      </c>
      <c r="E464" s="248">
        <v>0.934</v>
      </c>
      <c r="F464" s="187"/>
      <c r="G464" s="43">
        <f aca="true" t="shared" si="28" ref="G464:G527">(E464*$G$4)*$K$10</f>
        <v>60379.707245</v>
      </c>
      <c r="H464" s="22"/>
      <c r="I464" s="43">
        <f aca="true" t="shared" si="29" ref="I464:I527">E464*$G$4</f>
        <v>58706.57</v>
      </c>
      <c r="J464" s="43">
        <f aca="true" t="shared" si="30" ref="J464:J527">E464*$G$3</f>
        <v>54127.168000000005</v>
      </c>
      <c r="K464" s="43">
        <f aca="true" t="shared" si="31" ref="K464:K527">(E464*$G$4)*$K$10</f>
        <v>60379.707245</v>
      </c>
    </row>
    <row r="465" spans="1:11" ht="14.25" customHeight="1">
      <c r="A465" s="247" t="s">
        <v>980</v>
      </c>
      <c r="B465" s="247" t="s">
        <v>98</v>
      </c>
      <c r="C465" s="43">
        <v>4</v>
      </c>
      <c r="D465" s="43">
        <v>67651</v>
      </c>
      <c r="E465" s="248">
        <v>0.59</v>
      </c>
      <c r="F465" s="187"/>
      <c r="G465" s="43">
        <f t="shared" si="28"/>
        <v>38141.356824999995</v>
      </c>
      <c r="H465" s="22"/>
      <c r="I465" s="43">
        <f t="shared" si="29"/>
        <v>37084.45</v>
      </c>
      <c r="J465" s="43">
        <f t="shared" si="30"/>
        <v>34191.68</v>
      </c>
      <c r="K465" s="43">
        <f t="shared" si="31"/>
        <v>38141.356824999995</v>
      </c>
    </row>
    <row r="466" spans="1:11" ht="14.25" customHeight="1">
      <c r="A466" s="249" t="s">
        <v>981</v>
      </c>
      <c r="B466" s="249" t="s">
        <v>184</v>
      </c>
      <c r="C466" s="43">
        <v>4</v>
      </c>
      <c r="D466" s="43">
        <v>79322</v>
      </c>
      <c r="E466" s="248">
        <v>0.711</v>
      </c>
      <c r="F466" s="187"/>
      <c r="G466" s="43">
        <f t="shared" si="28"/>
        <v>45963.567292499996</v>
      </c>
      <c r="H466" s="22"/>
      <c r="I466" s="43">
        <f t="shared" si="29"/>
        <v>44689.905</v>
      </c>
      <c r="J466" s="43">
        <f t="shared" si="30"/>
        <v>41203.871999999996</v>
      </c>
      <c r="K466" s="43">
        <f t="shared" si="31"/>
        <v>45963.567292499996</v>
      </c>
    </row>
    <row r="467" spans="1:11" ht="14.25" customHeight="1">
      <c r="A467" s="247" t="s">
        <v>982</v>
      </c>
      <c r="B467" s="247" t="s">
        <v>104</v>
      </c>
      <c r="C467" s="43">
        <v>24</v>
      </c>
      <c r="D467" s="43">
        <v>209261</v>
      </c>
      <c r="E467" s="248">
        <v>1.102</v>
      </c>
      <c r="F467" s="187"/>
      <c r="G467" s="43">
        <f t="shared" si="28"/>
        <v>71240.29698500001</v>
      </c>
      <c r="H467" s="22"/>
      <c r="I467" s="43">
        <f t="shared" si="29"/>
        <v>69266.21</v>
      </c>
      <c r="J467" s="43">
        <f t="shared" si="30"/>
        <v>63863.10400000001</v>
      </c>
      <c r="K467" s="43">
        <f t="shared" si="31"/>
        <v>71240.29698500001</v>
      </c>
    </row>
    <row r="468" spans="1:11" ht="14.25" customHeight="1">
      <c r="A468" s="249" t="s">
        <v>983</v>
      </c>
      <c r="B468" s="249" t="s">
        <v>105</v>
      </c>
      <c r="C468" s="43">
        <v>12</v>
      </c>
      <c r="D468" s="43">
        <v>141241</v>
      </c>
      <c r="E468" s="248">
        <v>0.719</v>
      </c>
      <c r="F468" s="187"/>
      <c r="G468" s="43">
        <f t="shared" si="28"/>
        <v>46480.73823249999</v>
      </c>
      <c r="H468" s="22"/>
      <c r="I468" s="43">
        <f t="shared" si="29"/>
        <v>45192.744999999995</v>
      </c>
      <c r="J468" s="43">
        <f t="shared" si="30"/>
        <v>41667.488</v>
      </c>
      <c r="K468" s="43">
        <f t="shared" si="31"/>
        <v>46480.73823249999</v>
      </c>
    </row>
    <row r="469" spans="1:11" ht="14.25" customHeight="1">
      <c r="A469" s="247" t="s">
        <v>984</v>
      </c>
      <c r="B469" s="247" t="s">
        <v>226</v>
      </c>
      <c r="C469" s="43">
        <v>9</v>
      </c>
      <c r="D469" s="43">
        <v>120548</v>
      </c>
      <c r="E469" s="248">
        <v>0.694</v>
      </c>
      <c r="F469" s="187"/>
      <c r="G469" s="43">
        <f t="shared" si="28"/>
        <v>44864.57904499999</v>
      </c>
      <c r="H469" s="22"/>
      <c r="I469" s="43">
        <f t="shared" si="29"/>
        <v>43621.369999999995</v>
      </c>
      <c r="J469" s="43">
        <f t="shared" si="30"/>
        <v>40218.687999999995</v>
      </c>
      <c r="K469" s="43">
        <f t="shared" si="31"/>
        <v>44864.57904499999</v>
      </c>
    </row>
    <row r="470" spans="1:11" ht="14.25" customHeight="1">
      <c r="A470" s="249" t="s">
        <v>985</v>
      </c>
      <c r="B470" s="249" t="s">
        <v>986</v>
      </c>
      <c r="C470" s="43">
        <v>36</v>
      </c>
      <c r="D470" s="43">
        <v>368696</v>
      </c>
      <c r="E470" s="248">
        <v>2.56</v>
      </c>
      <c r="F470" s="187"/>
      <c r="G470" s="43">
        <f t="shared" si="28"/>
        <v>165494.70080000002</v>
      </c>
      <c r="H470" s="22"/>
      <c r="I470" s="43">
        <f t="shared" si="29"/>
        <v>160908.80000000002</v>
      </c>
      <c r="J470" s="43">
        <f t="shared" si="30"/>
        <v>148357.12</v>
      </c>
      <c r="K470" s="43">
        <f t="shared" si="31"/>
        <v>165494.70080000002</v>
      </c>
    </row>
    <row r="471" spans="1:11" ht="14.25" customHeight="1">
      <c r="A471" s="247" t="s">
        <v>987</v>
      </c>
      <c r="B471" s="247" t="s">
        <v>988</v>
      </c>
      <c r="C471" s="43">
        <v>30</v>
      </c>
      <c r="D471" s="43">
        <v>327718</v>
      </c>
      <c r="E471" s="248">
        <v>1.994</v>
      </c>
      <c r="F471" s="187"/>
      <c r="G471" s="43">
        <f t="shared" si="28"/>
        <v>128904.85679499999</v>
      </c>
      <c r="H471" s="22"/>
      <c r="I471" s="43">
        <f t="shared" si="29"/>
        <v>125332.87</v>
      </c>
      <c r="J471" s="43">
        <f t="shared" si="30"/>
        <v>115556.288</v>
      </c>
      <c r="K471" s="43">
        <f t="shared" si="31"/>
        <v>128904.85679499999</v>
      </c>
    </row>
    <row r="472" spans="1:11" ht="14.25" customHeight="1">
      <c r="A472" s="249" t="s">
        <v>989</v>
      </c>
      <c r="B472" s="249" t="s">
        <v>108</v>
      </c>
      <c r="C472" s="43">
        <v>14</v>
      </c>
      <c r="D472" s="43">
        <v>273194</v>
      </c>
      <c r="E472" s="248">
        <v>2.18</v>
      </c>
      <c r="F472" s="187"/>
      <c r="G472" s="43">
        <f t="shared" si="28"/>
        <v>140929.08115</v>
      </c>
      <c r="H472" s="22"/>
      <c r="I472" s="43">
        <f t="shared" si="29"/>
        <v>137023.90000000002</v>
      </c>
      <c r="J472" s="43">
        <f t="shared" si="30"/>
        <v>126335.36000000002</v>
      </c>
      <c r="K472" s="43">
        <f t="shared" si="31"/>
        <v>140929.08115</v>
      </c>
    </row>
    <row r="473" spans="1:11" ht="14.25" customHeight="1">
      <c r="A473" s="247" t="s">
        <v>990</v>
      </c>
      <c r="B473" s="247" t="s">
        <v>991</v>
      </c>
      <c r="C473" s="43">
        <v>33</v>
      </c>
      <c r="D473" s="43">
        <v>341208</v>
      </c>
      <c r="E473" s="248">
        <v>2.124</v>
      </c>
      <c r="F473" s="187"/>
      <c r="G473" s="43">
        <f t="shared" si="28"/>
        <v>137308.88457000002</v>
      </c>
      <c r="H473" s="22"/>
      <c r="I473" s="43">
        <f t="shared" si="29"/>
        <v>133504.02000000002</v>
      </c>
      <c r="J473" s="43">
        <f t="shared" si="30"/>
        <v>123090.04800000001</v>
      </c>
      <c r="K473" s="43">
        <f t="shared" si="31"/>
        <v>137308.88457000002</v>
      </c>
    </row>
    <row r="474" spans="1:11" ht="14.25" customHeight="1">
      <c r="A474" s="249" t="s">
        <v>992</v>
      </c>
      <c r="B474" s="249" t="s">
        <v>993</v>
      </c>
      <c r="C474" s="43">
        <v>5</v>
      </c>
      <c r="D474" s="43">
        <v>116173</v>
      </c>
      <c r="E474" s="248">
        <v>1.022</v>
      </c>
      <c r="F474" s="187"/>
      <c r="G474" s="43">
        <f t="shared" si="28"/>
        <v>66068.587585</v>
      </c>
      <c r="H474" s="22"/>
      <c r="I474" s="43">
        <f t="shared" si="29"/>
        <v>64237.81</v>
      </c>
      <c r="J474" s="43">
        <f t="shared" si="30"/>
        <v>59226.944</v>
      </c>
      <c r="K474" s="43">
        <f t="shared" si="31"/>
        <v>66068.587585</v>
      </c>
    </row>
    <row r="475" spans="1:11" ht="14.25" customHeight="1">
      <c r="A475" s="247" t="s">
        <v>994</v>
      </c>
      <c r="B475" s="247" t="s">
        <v>995</v>
      </c>
      <c r="C475" s="43">
        <v>4</v>
      </c>
      <c r="D475" s="43">
        <v>96792</v>
      </c>
      <c r="E475" s="248">
        <v>0.916</v>
      </c>
      <c r="F475" s="187"/>
      <c r="G475" s="43">
        <f t="shared" si="28"/>
        <v>59216.072629999995</v>
      </c>
      <c r="H475" s="22"/>
      <c r="I475" s="43">
        <f t="shared" si="29"/>
        <v>57575.18</v>
      </c>
      <c r="J475" s="43">
        <f t="shared" si="30"/>
        <v>53084.032</v>
      </c>
      <c r="K475" s="43">
        <f t="shared" si="31"/>
        <v>59216.072629999995</v>
      </c>
    </row>
    <row r="476" spans="1:11" ht="14.25" customHeight="1">
      <c r="A476" s="249" t="s">
        <v>996</v>
      </c>
      <c r="B476" s="249" t="s">
        <v>2771</v>
      </c>
      <c r="C476" s="43">
        <v>5</v>
      </c>
      <c r="D476" s="43">
        <v>131701</v>
      </c>
      <c r="E476" s="248">
        <v>0.852</v>
      </c>
      <c r="F476" s="187"/>
      <c r="G476" s="43">
        <f t="shared" si="28"/>
        <v>55078.705109999995</v>
      </c>
      <c r="H476" s="22"/>
      <c r="I476" s="43">
        <f t="shared" si="29"/>
        <v>53552.46</v>
      </c>
      <c r="J476" s="43">
        <f t="shared" si="30"/>
        <v>49375.104</v>
      </c>
      <c r="K476" s="43">
        <f t="shared" si="31"/>
        <v>55078.705109999995</v>
      </c>
    </row>
    <row r="477" spans="1:11" ht="14.25" customHeight="1">
      <c r="A477" s="247" t="s">
        <v>997</v>
      </c>
      <c r="B477" s="247" t="s">
        <v>998</v>
      </c>
      <c r="C477" s="43">
        <v>5</v>
      </c>
      <c r="D477" s="43">
        <v>127373</v>
      </c>
      <c r="E477" s="248">
        <v>0.925</v>
      </c>
      <c r="F477" s="187"/>
      <c r="G477" s="43">
        <f t="shared" si="28"/>
        <v>59797.8899375</v>
      </c>
      <c r="H477" s="22"/>
      <c r="I477" s="43">
        <f t="shared" si="29"/>
        <v>58140.875</v>
      </c>
      <c r="J477" s="43">
        <f t="shared" si="30"/>
        <v>53605.600000000006</v>
      </c>
      <c r="K477" s="43">
        <f t="shared" si="31"/>
        <v>59797.8899375</v>
      </c>
    </row>
    <row r="478" spans="1:11" ht="14.25" customHeight="1">
      <c r="A478" s="249" t="s">
        <v>999</v>
      </c>
      <c r="B478" s="249" t="s">
        <v>1000</v>
      </c>
      <c r="C478" s="43">
        <v>4</v>
      </c>
      <c r="D478" s="43">
        <v>99831</v>
      </c>
      <c r="E478" s="248">
        <v>0.806</v>
      </c>
      <c r="F478" s="187"/>
      <c r="G478" s="43">
        <f t="shared" si="28"/>
        <v>52104.972205000005</v>
      </c>
      <c r="H478" s="22"/>
      <c r="I478" s="43">
        <f t="shared" si="29"/>
        <v>50661.130000000005</v>
      </c>
      <c r="J478" s="43">
        <f t="shared" si="30"/>
        <v>46709.312000000005</v>
      </c>
      <c r="K478" s="43">
        <f t="shared" si="31"/>
        <v>52104.972205000005</v>
      </c>
    </row>
    <row r="479" spans="1:11" ht="14.25" customHeight="1">
      <c r="A479" s="247" t="s">
        <v>1001</v>
      </c>
      <c r="B479" s="247" t="s">
        <v>1002</v>
      </c>
      <c r="C479" s="43">
        <v>5</v>
      </c>
      <c r="D479" s="43">
        <v>146550</v>
      </c>
      <c r="E479" s="248">
        <v>1.064</v>
      </c>
      <c r="F479" s="187"/>
      <c r="G479" s="43">
        <f t="shared" si="28"/>
        <v>68783.73502</v>
      </c>
      <c r="H479" s="22"/>
      <c r="I479" s="43">
        <f t="shared" si="29"/>
        <v>66877.72</v>
      </c>
      <c r="J479" s="43">
        <f t="shared" si="30"/>
        <v>61660.928</v>
      </c>
      <c r="K479" s="43">
        <f t="shared" si="31"/>
        <v>68783.73502</v>
      </c>
    </row>
    <row r="480" spans="1:11" ht="14.25" customHeight="1">
      <c r="A480" s="249" t="s">
        <v>1003</v>
      </c>
      <c r="B480" s="249" t="s">
        <v>1004</v>
      </c>
      <c r="C480" s="43">
        <v>4</v>
      </c>
      <c r="D480" s="43">
        <v>106704</v>
      </c>
      <c r="E480" s="248">
        <v>0.94</v>
      </c>
      <c r="F480" s="187"/>
      <c r="G480" s="43">
        <f t="shared" si="28"/>
        <v>60767.58545</v>
      </c>
      <c r="H480" s="22"/>
      <c r="I480" s="43">
        <f t="shared" si="29"/>
        <v>59083.7</v>
      </c>
      <c r="J480" s="43">
        <f t="shared" si="30"/>
        <v>54474.88</v>
      </c>
      <c r="K480" s="43">
        <f t="shared" si="31"/>
        <v>60767.58545</v>
      </c>
    </row>
    <row r="481" spans="1:11" ht="14.25" customHeight="1">
      <c r="A481" s="247" t="s">
        <v>1005</v>
      </c>
      <c r="B481" s="247" t="s">
        <v>109</v>
      </c>
      <c r="C481" s="43">
        <v>33</v>
      </c>
      <c r="D481" s="43">
        <v>339034</v>
      </c>
      <c r="E481" s="248">
        <v>2.038</v>
      </c>
      <c r="F481" s="187"/>
      <c r="G481" s="43">
        <f t="shared" si="28"/>
        <v>131749.296965</v>
      </c>
      <c r="H481" s="22"/>
      <c r="I481" s="43">
        <f t="shared" si="29"/>
        <v>128098.48999999999</v>
      </c>
      <c r="J481" s="43">
        <f t="shared" si="30"/>
        <v>118106.17599999999</v>
      </c>
      <c r="K481" s="43">
        <f t="shared" si="31"/>
        <v>131749.296965</v>
      </c>
    </row>
    <row r="482" spans="1:11" ht="14.25" customHeight="1">
      <c r="A482" s="249" t="s">
        <v>1006</v>
      </c>
      <c r="B482" s="249" t="s">
        <v>110</v>
      </c>
      <c r="C482" s="43">
        <v>14</v>
      </c>
      <c r="D482" s="43">
        <v>339243</v>
      </c>
      <c r="E482" s="248">
        <v>1.275</v>
      </c>
      <c r="F482" s="187"/>
      <c r="G482" s="43">
        <f t="shared" si="28"/>
        <v>82424.11856249999</v>
      </c>
      <c r="H482" s="22"/>
      <c r="I482" s="43">
        <f t="shared" si="29"/>
        <v>80140.125</v>
      </c>
      <c r="J482" s="43">
        <f t="shared" si="30"/>
        <v>73888.79999999999</v>
      </c>
      <c r="K482" s="43">
        <f t="shared" si="31"/>
        <v>82424.11856249999</v>
      </c>
    </row>
    <row r="483" spans="1:11" ht="14.25" customHeight="1">
      <c r="A483" s="247" t="s">
        <v>1007</v>
      </c>
      <c r="B483" s="247" t="s">
        <v>1008</v>
      </c>
      <c r="C483" s="43">
        <v>26</v>
      </c>
      <c r="D483" s="43">
        <v>270785</v>
      </c>
      <c r="E483" s="248">
        <v>1.738</v>
      </c>
      <c r="F483" s="187"/>
      <c r="G483" s="43">
        <f t="shared" si="28"/>
        <v>112355.386715</v>
      </c>
      <c r="H483" s="22"/>
      <c r="I483" s="43">
        <f t="shared" si="29"/>
        <v>109241.99</v>
      </c>
      <c r="J483" s="43">
        <f t="shared" si="30"/>
        <v>100720.576</v>
      </c>
      <c r="K483" s="43">
        <f t="shared" si="31"/>
        <v>112355.386715</v>
      </c>
    </row>
    <row r="484" spans="1:11" ht="14.25" customHeight="1">
      <c r="A484" s="249" t="s">
        <v>1009</v>
      </c>
      <c r="B484" s="249" t="s">
        <v>1010</v>
      </c>
      <c r="C484" s="43">
        <v>18</v>
      </c>
      <c r="D484" s="43">
        <v>154150</v>
      </c>
      <c r="E484" s="248">
        <v>0.903</v>
      </c>
      <c r="F484" s="187"/>
      <c r="G484" s="43">
        <f t="shared" si="28"/>
        <v>58375.6698525</v>
      </c>
      <c r="H484" s="22"/>
      <c r="I484" s="43">
        <f t="shared" si="29"/>
        <v>56758.065</v>
      </c>
      <c r="J484" s="43">
        <f t="shared" si="30"/>
        <v>52330.656</v>
      </c>
      <c r="K484" s="43">
        <f t="shared" si="31"/>
        <v>58375.6698525</v>
      </c>
    </row>
    <row r="485" spans="1:11" ht="14.25" customHeight="1">
      <c r="A485" s="247" t="s">
        <v>1011</v>
      </c>
      <c r="B485" s="247" t="s">
        <v>1012</v>
      </c>
      <c r="C485" s="43">
        <v>13</v>
      </c>
      <c r="D485" s="43">
        <v>121722</v>
      </c>
      <c r="E485" s="248">
        <v>0.734</v>
      </c>
      <c r="F485" s="187"/>
      <c r="G485" s="43">
        <f t="shared" si="28"/>
        <v>47450.433744999995</v>
      </c>
      <c r="H485" s="22"/>
      <c r="I485" s="43">
        <f t="shared" si="29"/>
        <v>46135.57</v>
      </c>
      <c r="J485" s="43">
        <f t="shared" si="30"/>
        <v>42536.768</v>
      </c>
      <c r="K485" s="43">
        <f t="shared" si="31"/>
        <v>47450.433744999995</v>
      </c>
    </row>
    <row r="486" spans="1:11" ht="14.25" customHeight="1">
      <c r="A486" s="249" t="s">
        <v>1013</v>
      </c>
      <c r="B486" s="249" t="s">
        <v>111</v>
      </c>
      <c r="C486" s="43">
        <v>16</v>
      </c>
      <c r="D486" s="43">
        <v>235822</v>
      </c>
      <c r="E486" s="248">
        <v>1.186</v>
      </c>
      <c r="F486" s="187"/>
      <c r="G486" s="43">
        <f t="shared" si="28"/>
        <v>76670.59185499999</v>
      </c>
      <c r="H486" s="22"/>
      <c r="I486" s="43">
        <f t="shared" si="29"/>
        <v>74546.03</v>
      </c>
      <c r="J486" s="43">
        <f t="shared" si="30"/>
        <v>68731.072</v>
      </c>
      <c r="K486" s="43">
        <f t="shared" si="31"/>
        <v>76670.59185499999</v>
      </c>
    </row>
    <row r="487" spans="1:11" ht="14.25" customHeight="1">
      <c r="A487" s="247" t="s">
        <v>1014</v>
      </c>
      <c r="B487" s="247" t="s">
        <v>1015</v>
      </c>
      <c r="C487" s="43">
        <v>21</v>
      </c>
      <c r="D487" s="43">
        <v>197707</v>
      </c>
      <c r="E487" s="248">
        <v>1.112</v>
      </c>
      <c r="F487" s="187"/>
      <c r="G487" s="43">
        <f t="shared" si="28"/>
        <v>71886.76066000001</v>
      </c>
      <c r="H487" s="22"/>
      <c r="I487" s="43">
        <f t="shared" si="29"/>
        <v>69894.76000000001</v>
      </c>
      <c r="J487" s="43">
        <f t="shared" si="30"/>
        <v>64442.624</v>
      </c>
      <c r="K487" s="43">
        <f t="shared" si="31"/>
        <v>71886.76066000001</v>
      </c>
    </row>
    <row r="488" spans="1:11" ht="14.25" customHeight="1">
      <c r="A488" s="249" t="s">
        <v>1016</v>
      </c>
      <c r="B488" s="249" t="s">
        <v>1017</v>
      </c>
      <c r="C488" s="43">
        <v>16</v>
      </c>
      <c r="D488" s="43">
        <v>140206</v>
      </c>
      <c r="E488" s="248">
        <v>0.81</v>
      </c>
      <c r="F488" s="187"/>
      <c r="G488" s="43">
        <f t="shared" si="28"/>
        <v>52363.557675000004</v>
      </c>
      <c r="H488" s="22"/>
      <c r="I488" s="43">
        <f t="shared" si="29"/>
        <v>50912.55</v>
      </c>
      <c r="J488" s="43">
        <f t="shared" si="30"/>
        <v>46941.12</v>
      </c>
      <c r="K488" s="43">
        <f t="shared" si="31"/>
        <v>52363.557675000004</v>
      </c>
    </row>
    <row r="489" spans="1:11" ht="14.25" customHeight="1">
      <c r="A489" s="247" t="s">
        <v>1018</v>
      </c>
      <c r="B489" s="247" t="s">
        <v>1019</v>
      </c>
      <c r="C489" s="43">
        <v>12</v>
      </c>
      <c r="D489" s="43">
        <v>103187</v>
      </c>
      <c r="E489" s="248">
        <v>0.624</v>
      </c>
      <c r="F489" s="187"/>
      <c r="G489" s="43">
        <f t="shared" si="28"/>
        <v>40339.33332</v>
      </c>
      <c r="H489" s="22"/>
      <c r="I489" s="43">
        <f t="shared" si="29"/>
        <v>39221.52</v>
      </c>
      <c r="J489" s="43">
        <f t="shared" si="30"/>
        <v>36162.048</v>
      </c>
      <c r="K489" s="43">
        <f t="shared" si="31"/>
        <v>40339.33332</v>
      </c>
    </row>
    <row r="490" spans="1:11" ht="14.25" customHeight="1">
      <c r="A490" s="249" t="s">
        <v>1020</v>
      </c>
      <c r="B490" s="249" t="s">
        <v>112</v>
      </c>
      <c r="C490" s="43">
        <v>6</v>
      </c>
      <c r="D490" s="43">
        <v>134049</v>
      </c>
      <c r="E490" s="248">
        <v>0.66</v>
      </c>
      <c r="F490" s="187"/>
      <c r="G490" s="43">
        <f t="shared" si="28"/>
        <v>42666.60255</v>
      </c>
      <c r="H490" s="22"/>
      <c r="I490" s="43">
        <f t="shared" si="29"/>
        <v>41484.3</v>
      </c>
      <c r="J490" s="43">
        <f t="shared" si="30"/>
        <v>38248.32</v>
      </c>
      <c r="K490" s="43">
        <f t="shared" si="31"/>
        <v>42666.60255</v>
      </c>
    </row>
    <row r="491" spans="1:11" ht="14.25" customHeight="1">
      <c r="A491" s="247" t="s">
        <v>1021</v>
      </c>
      <c r="B491" s="247" t="s">
        <v>1022</v>
      </c>
      <c r="C491" s="43">
        <v>18</v>
      </c>
      <c r="D491" s="43">
        <v>260149</v>
      </c>
      <c r="E491" s="248">
        <v>1.372</v>
      </c>
      <c r="F491" s="187"/>
      <c r="G491" s="43">
        <f t="shared" si="28"/>
        <v>88694.81621</v>
      </c>
      <c r="H491" s="22"/>
      <c r="I491" s="43">
        <f t="shared" si="29"/>
        <v>86237.06000000001</v>
      </c>
      <c r="J491" s="43">
        <f t="shared" si="30"/>
        <v>79510.144</v>
      </c>
      <c r="K491" s="43">
        <f t="shared" si="31"/>
        <v>88694.81621</v>
      </c>
    </row>
    <row r="492" spans="1:11" ht="14.25" customHeight="1">
      <c r="A492" s="249" t="s">
        <v>1023</v>
      </c>
      <c r="B492" s="249" t="s">
        <v>113</v>
      </c>
      <c r="C492" s="43">
        <v>17</v>
      </c>
      <c r="D492" s="43">
        <v>153492</v>
      </c>
      <c r="E492" s="248">
        <v>0.772</v>
      </c>
      <c r="F492" s="187"/>
      <c r="G492" s="43">
        <f t="shared" si="28"/>
        <v>49906.995709999996</v>
      </c>
      <c r="H492" s="22"/>
      <c r="I492" s="43">
        <f t="shared" si="29"/>
        <v>48524.06</v>
      </c>
      <c r="J492" s="43">
        <f t="shared" si="30"/>
        <v>44738.944</v>
      </c>
      <c r="K492" s="43">
        <f t="shared" si="31"/>
        <v>49906.995709999996</v>
      </c>
    </row>
    <row r="493" spans="1:11" ht="14.25" customHeight="1">
      <c r="A493" s="247" t="s">
        <v>1024</v>
      </c>
      <c r="B493" s="247" t="s">
        <v>114</v>
      </c>
      <c r="C493" s="43">
        <v>6</v>
      </c>
      <c r="D493" s="43">
        <v>84427</v>
      </c>
      <c r="E493" s="248">
        <v>0.479</v>
      </c>
      <c r="F493" s="187"/>
      <c r="G493" s="43">
        <f t="shared" si="28"/>
        <v>30965.610032499997</v>
      </c>
      <c r="H493" s="22"/>
      <c r="I493" s="43">
        <f t="shared" si="29"/>
        <v>30107.545</v>
      </c>
      <c r="J493" s="43">
        <f t="shared" si="30"/>
        <v>27759.007999999998</v>
      </c>
      <c r="K493" s="43">
        <f t="shared" si="31"/>
        <v>30965.610032499997</v>
      </c>
    </row>
    <row r="494" spans="1:11" ht="14.25" customHeight="1">
      <c r="A494" s="249" t="s">
        <v>1025</v>
      </c>
      <c r="B494" s="249" t="s">
        <v>1026</v>
      </c>
      <c r="C494" s="43">
        <v>20</v>
      </c>
      <c r="D494" s="43">
        <v>794932</v>
      </c>
      <c r="E494" s="248">
        <v>6.238</v>
      </c>
      <c r="F494" s="187"/>
      <c r="G494" s="43">
        <f t="shared" si="28"/>
        <v>403264.040465</v>
      </c>
      <c r="H494" s="22"/>
      <c r="I494" s="43">
        <f t="shared" si="29"/>
        <v>392089.49000000005</v>
      </c>
      <c r="J494" s="43">
        <f t="shared" si="30"/>
        <v>361504.576</v>
      </c>
      <c r="K494" s="43">
        <f t="shared" si="31"/>
        <v>403264.040465</v>
      </c>
    </row>
    <row r="495" spans="1:11" ht="14.25" customHeight="1">
      <c r="A495" s="247" t="s">
        <v>1027</v>
      </c>
      <c r="B495" s="247" t="s">
        <v>1028</v>
      </c>
      <c r="C495" s="43">
        <v>13</v>
      </c>
      <c r="D495" s="43">
        <v>561934</v>
      </c>
      <c r="E495" s="248">
        <v>5.348</v>
      </c>
      <c r="F495" s="187"/>
      <c r="G495" s="43">
        <f t="shared" si="28"/>
        <v>345728.77339</v>
      </c>
      <c r="H495" s="22"/>
      <c r="I495" s="43">
        <f t="shared" si="29"/>
        <v>336148.54</v>
      </c>
      <c r="J495" s="43">
        <f t="shared" si="30"/>
        <v>309927.296</v>
      </c>
      <c r="K495" s="43">
        <f t="shared" si="31"/>
        <v>345728.77339</v>
      </c>
    </row>
    <row r="496" spans="1:11" ht="14.25" customHeight="1">
      <c r="A496" s="249" t="s">
        <v>1029</v>
      </c>
      <c r="B496" s="249" t="s">
        <v>3494</v>
      </c>
      <c r="C496" s="43">
        <v>33</v>
      </c>
      <c r="D496" s="43">
        <v>662297</v>
      </c>
      <c r="E496" s="248">
        <v>4.253</v>
      </c>
      <c r="F496" s="187"/>
      <c r="G496" s="43">
        <f t="shared" si="28"/>
        <v>274941.0009775</v>
      </c>
      <c r="H496" s="22"/>
      <c r="I496" s="43">
        <f t="shared" si="29"/>
        <v>267322.315</v>
      </c>
      <c r="J496" s="43">
        <f t="shared" si="30"/>
        <v>246469.856</v>
      </c>
      <c r="K496" s="43">
        <f t="shared" si="31"/>
        <v>274941.0009775</v>
      </c>
    </row>
    <row r="497" spans="1:11" ht="14.25" customHeight="1">
      <c r="A497" s="247" t="s">
        <v>1030</v>
      </c>
      <c r="B497" s="247" t="s">
        <v>3495</v>
      </c>
      <c r="C497" s="43">
        <v>17</v>
      </c>
      <c r="D497" s="43">
        <v>421689</v>
      </c>
      <c r="E497" s="248">
        <v>2.732</v>
      </c>
      <c r="F497" s="187"/>
      <c r="G497" s="43">
        <f t="shared" si="28"/>
        <v>176613.87601</v>
      </c>
      <c r="H497" s="22"/>
      <c r="I497" s="43">
        <f t="shared" si="29"/>
        <v>171719.86000000002</v>
      </c>
      <c r="J497" s="43">
        <f t="shared" si="30"/>
        <v>158324.864</v>
      </c>
      <c r="K497" s="43">
        <f t="shared" si="31"/>
        <v>176613.87601</v>
      </c>
    </row>
    <row r="498" spans="1:11" ht="14.25" customHeight="1">
      <c r="A498" s="249" t="s">
        <v>1031</v>
      </c>
      <c r="B498" s="249" t="s">
        <v>3496</v>
      </c>
      <c r="C498" s="43">
        <v>16</v>
      </c>
      <c r="D498" s="43">
        <v>358234</v>
      </c>
      <c r="E498" s="248">
        <v>2.46</v>
      </c>
      <c r="F498" s="187"/>
      <c r="G498" s="43">
        <f t="shared" si="28"/>
        <v>159030.06405</v>
      </c>
      <c r="H498" s="22"/>
      <c r="I498" s="43">
        <f t="shared" si="29"/>
        <v>154623.3</v>
      </c>
      <c r="J498" s="43">
        <f t="shared" si="30"/>
        <v>142561.91999999998</v>
      </c>
      <c r="K498" s="43">
        <f t="shared" si="31"/>
        <v>159030.06405</v>
      </c>
    </row>
    <row r="499" spans="1:11" ht="14.25" customHeight="1">
      <c r="A499" s="247" t="s">
        <v>1032</v>
      </c>
      <c r="B499" s="247" t="s">
        <v>115</v>
      </c>
      <c r="C499" s="43">
        <v>17</v>
      </c>
      <c r="D499" s="43">
        <v>332555</v>
      </c>
      <c r="E499" s="248">
        <v>1.968</v>
      </c>
      <c r="F499" s="187"/>
      <c r="G499" s="43">
        <f t="shared" si="28"/>
        <v>127224.05124</v>
      </c>
      <c r="H499" s="22"/>
      <c r="I499" s="43">
        <f t="shared" si="29"/>
        <v>123698.64</v>
      </c>
      <c r="J499" s="43">
        <f t="shared" si="30"/>
        <v>114049.536</v>
      </c>
      <c r="K499" s="43">
        <f t="shared" si="31"/>
        <v>127224.05124</v>
      </c>
    </row>
    <row r="500" spans="1:11" ht="14.25" customHeight="1">
      <c r="A500" s="249" t="s">
        <v>1033</v>
      </c>
      <c r="B500" s="249" t="s">
        <v>116</v>
      </c>
      <c r="C500" s="43">
        <v>10</v>
      </c>
      <c r="D500" s="43">
        <v>260258</v>
      </c>
      <c r="E500" s="248">
        <v>1.902</v>
      </c>
      <c r="F500" s="187"/>
      <c r="G500" s="43">
        <f t="shared" si="28"/>
        <v>122957.39098499999</v>
      </c>
      <c r="H500" s="22"/>
      <c r="I500" s="43">
        <f t="shared" si="29"/>
        <v>119550.20999999999</v>
      </c>
      <c r="J500" s="43">
        <f t="shared" si="30"/>
        <v>110224.704</v>
      </c>
      <c r="K500" s="43">
        <f t="shared" si="31"/>
        <v>122957.39098499999</v>
      </c>
    </row>
    <row r="501" spans="1:11" ht="14.25" customHeight="1">
      <c r="A501" s="247" t="s">
        <v>2815</v>
      </c>
      <c r="B501" s="247" t="s">
        <v>2816</v>
      </c>
      <c r="C501" s="43">
        <v>5</v>
      </c>
      <c r="D501" s="43">
        <v>206521</v>
      </c>
      <c r="E501" s="248">
        <v>1.942</v>
      </c>
      <c r="F501" s="187"/>
      <c r="G501" s="43">
        <f t="shared" si="28"/>
        <v>125543.245685</v>
      </c>
      <c r="H501" s="22"/>
      <c r="I501" s="43">
        <f t="shared" si="29"/>
        <v>122064.41</v>
      </c>
      <c r="J501" s="43">
        <f t="shared" si="30"/>
        <v>112542.784</v>
      </c>
      <c r="K501" s="43">
        <f t="shared" si="31"/>
        <v>125543.245685</v>
      </c>
    </row>
    <row r="502" spans="1:11" ht="14.25" customHeight="1">
      <c r="A502" s="249" t="s">
        <v>1034</v>
      </c>
      <c r="B502" s="249" t="s">
        <v>117</v>
      </c>
      <c r="C502" s="43">
        <v>12</v>
      </c>
      <c r="D502" s="43">
        <v>199236</v>
      </c>
      <c r="E502" s="248">
        <v>1.079</v>
      </c>
      <c r="F502" s="187"/>
      <c r="G502" s="43">
        <f t="shared" si="28"/>
        <v>69753.4305325</v>
      </c>
      <c r="H502" s="22"/>
      <c r="I502" s="43">
        <f t="shared" si="29"/>
        <v>67820.545</v>
      </c>
      <c r="J502" s="43">
        <f t="shared" si="30"/>
        <v>62530.208</v>
      </c>
      <c r="K502" s="43">
        <f t="shared" si="31"/>
        <v>69753.4305325</v>
      </c>
    </row>
    <row r="503" spans="1:11" ht="14.25" customHeight="1">
      <c r="A503" s="247" t="s">
        <v>1035</v>
      </c>
      <c r="B503" s="247" t="s">
        <v>118</v>
      </c>
      <c r="C503" s="43">
        <v>5</v>
      </c>
      <c r="D503" s="43">
        <v>112943</v>
      </c>
      <c r="E503" s="248">
        <v>0.813</v>
      </c>
      <c r="F503" s="187"/>
      <c r="G503" s="43">
        <f t="shared" si="28"/>
        <v>52557.4967775</v>
      </c>
      <c r="H503" s="22"/>
      <c r="I503" s="43">
        <f t="shared" si="29"/>
        <v>51101.115</v>
      </c>
      <c r="J503" s="43">
        <f t="shared" si="30"/>
        <v>47114.975999999995</v>
      </c>
      <c r="K503" s="43">
        <f t="shared" si="31"/>
        <v>52557.4967775</v>
      </c>
    </row>
    <row r="504" spans="1:11" ht="14.25" customHeight="1">
      <c r="A504" s="249" t="s">
        <v>1036</v>
      </c>
      <c r="B504" s="249" t="s">
        <v>119</v>
      </c>
      <c r="C504" s="43">
        <v>5</v>
      </c>
      <c r="D504" s="43">
        <v>112231</v>
      </c>
      <c r="E504" s="248">
        <v>0.824</v>
      </c>
      <c r="F504" s="187"/>
      <c r="G504" s="43">
        <f t="shared" si="28"/>
        <v>53268.60681999999</v>
      </c>
      <c r="H504" s="22"/>
      <c r="I504" s="43">
        <f t="shared" si="29"/>
        <v>51792.52</v>
      </c>
      <c r="J504" s="43">
        <f t="shared" si="30"/>
        <v>47752.448</v>
      </c>
      <c r="K504" s="43">
        <f t="shared" si="31"/>
        <v>53268.60681999999</v>
      </c>
    </row>
    <row r="505" spans="1:11" ht="14.25" customHeight="1">
      <c r="A505" s="247" t="s">
        <v>1037</v>
      </c>
      <c r="B505" s="247" t="s">
        <v>120</v>
      </c>
      <c r="C505" s="43">
        <v>5</v>
      </c>
      <c r="D505" s="43">
        <v>86840</v>
      </c>
      <c r="E505" s="248">
        <v>0.717</v>
      </c>
      <c r="F505" s="187"/>
      <c r="G505" s="43">
        <f t="shared" si="28"/>
        <v>46351.4454975</v>
      </c>
      <c r="H505" s="22"/>
      <c r="I505" s="43">
        <f t="shared" si="29"/>
        <v>45067.034999999996</v>
      </c>
      <c r="J505" s="43">
        <f t="shared" si="30"/>
        <v>41551.583999999995</v>
      </c>
      <c r="K505" s="43">
        <f t="shared" si="31"/>
        <v>46351.4454975</v>
      </c>
    </row>
    <row r="506" spans="1:11" ht="14.25" customHeight="1">
      <c r="A506" s="249" t="s">
        <v>1038</v>
      </c>
      <c r="B506" s="249" t="s">
        <v>1039</v>
      </c>
      <c r="C506" s="43">
        <v>5</v>
      </c>
      <c r="D506" s="43">
        <v>134193</v>
      </c>
      <c r="E506" s="248">
        <v>0.817</v>
      </c>
      <c r="F506" s="187"/>
      <c r="G506" s="43">
        <f t="shared" si="28"/>
        <v>52816.082247499995</v>
      </c>
      <c r="H506" s="22"/>
      <c r="I506" s="43">
        <f t="shared" si="29"/>
        <v>51352.534999999996</v>
      </c>
      <c r="J506" s="43">
        <f t="shared" si="30"/>
        <v>47346.784</v>
      </c>
      <c r="K506" s="43">
        <f t="shared" si="31"/>
        <v>52816.082247499995</v>
      </c>
    </row>
    <row r="507" spans="1:11" ht="14.25" customHeight="1">
      <c r="A507" s="247" t="s">
        <v>3497</v>
      </c>
      <c r="B507" s="247" t="s">
        <v>3498</v>
      </c>
      <c r="C507" s="43">
        <v>35</v>
      </c>
      <c r="D507" s="43">
        <v>554861</v>
      </c>
      <c r="E507" s="248">
        <v>2.437</v>
      </c>
      <c r="F507" s="187"/>
      <c r="G507" s="43">
        <f t="shared" si="28"/>
        <v>157543.19759749997</v>
      </c>
      <c r="H507" s="22"/>
      <c r="I507" s="43">
        <f t="shared" si="29"/>
        <v>153177.63499999998</v>
      </c>
      <c r="J507" s="43">
        <f t="shared" si="30"/>
        <v>141229.02399999998</v>
      </c>
      <c r="K507" s="43">
        <f t="shared" si="31"/>
        <v>157543.19759749997</v>
      </c>
    </row>
    <row r="508" spans="1:11" ht="14.25" customHeight="1">
      <c r="A508" s="249" t="s">
        <v>3499</v>
      </c>
      <c r="B508" s="249" t="s">
        <v>3500</v>
      </c>
      <c r="C508" s="43">
        <v>5</v>
      </c>
      <c r="D508" s="43">
        <v>129358</v>
      </c>
      <c r="E508" s="248">
        <v>0.968</v>
      </c>
      <c r="F508" s="187"/>
      <c r="G508" s="43">
        <f t="shared" si="28"/>
        <v>62577.68374</v>
      </c>
      <c r="H508" s="22"/>
      <c r="I508" s="43">
        <f t="shared" si="29"/>
        <v>60843.64</v>
      </c>
      <c r="J508" s="43">
        <f t="shared" si="30"/>
        <v>56097.536</v>
      </c>
      <c r="K508" s="43">
        <f t="shared" si="31"/>
        <v>62577.68374</v>
      </c>
    </row>
    <row r="509" spans="1:11" ht="14.25" customHeight="1">
      <c r="A509" s="247" t="s">
        <v>3501</v>
      </c>
      <c r="B509" s="247" t="s">
        <v>3502</v>
      </c>
      <c r="C509" s="43">
        <v>8</v>
      </c>
      <c r="D509" s="43">
        <v>133156</v>
      </c>
      <c r="E509" s="248">
        <v>0.828</v>
      </c>
      <c r="F509" s="187"/>
      <c r="G509" s="43">
        <f t="shared" si="28"/>
        <v>53527.19228999999</v>
      </c>
      <c r="H509" s="22"/>
      <c r="I509" s="43">
        <f t="shared" si="29"/>
        <v>52043.939999999995</v>
      </c>
      <c r="J509" s="43">
        <f t="shared" si="30"/>
        <v>47984.255999999994</v>
      </c>
      <c r="K509" s="43">
        <f t="shared" si="31"/>
        <v>53527.19228999999</v>
      </c>
    </row>
    <row r="510" spans="1:11" ht="14.25" customHeight="1">
      <c r="A510" s="249" t="s">
        <v>1040</v>
      </c>
      <c r="B510" s="249" t="s">
        <v>2772</v>
      </c>
      <c r="C510" s="43">
        <v>15</v>
      </c>
      <c r="D510" s="43">
        <v>211239</v>
      </c>
      <c r="E510" s="248">
        <v>1.801</v>
      </c>
      <c r="F510" s="187"/>
      <c r="G510" s="43">
        <f t="shared" si="28"/>
        <v>116428.10786749999</v>
      </c>
      <c r="H510" s="22"/>
      <c r="I510" s="43">
        <f t="shared" si="29"/>
        <v>113201.855</v>
      </c>
      <c r="J510" s="43">
        <f t="shared" si="30"/>
        <v>104371.552</v>
      </c>
      <c r="K510" s="43">
        <f t="shared" si="31"/>
        <v>116428.10786749999</v>
      </c>
    </row>
    <row r="511" spans="1:11" ht="14.25" customHeight="1">
      <c r="A511" s="247" t="s">
        <v>1041</v>
      </c>
      <c r="B511" s="247" t="s">
        <v>2773</v>
      </c>
      <c r="C511" s="43">
        <v>6</v>
      </c>
      <c r="D511" s="43">
        <v>165683</v>
      </c>
      <c r="E511" s="248">
        <v>0.997</v>
      </c>
      <c r="F511" s="187"/>
      <c r="G511" s="43">
        <f t="shared" si="28"/>
        <v>64452.42839749999</v>
      </c>
      <c r="H511" s="22"/>
      <c r="I511" s="43">
        <f t="shared" si="29"/>
        <v>62666.435</v>
      </c>
      <c r="J511" s="43">
        <f t="shared" si="30"/>
        <v>57778.144</v>
      </c>
      <c r="K511" s="43">
        <f t="shared" si="31"/>
        <v>64452.42839749999</v>
      </c>
    </row>
    <row r="512" spans="1:11" ht="14.25" customHeight="1">
      <c r="A512" s="249" t="s">
        <v>1042</v>
      </c>
      <c r="B512" s="249" t="s">
        <v>2774</v>
      </c>
      <c r="C512" s="43">
        <v>5</v>
      </c>
      <c r="D512" s="43">
        <v>149646</v>
      </c>
      <c r="E512" s="248">
        <v>0.96</v>
      </c>
      <c r="F512" s="187"/>
      <c r="G512" s="43">
        <f t="shared" si="28"/>
        <v>62060.5128</v>
      </c>
      <c r="H512" s="22"/>
      <c r="I512" s="43">
        <f t="shared" si="29"/>
        <v>60340.799999999996</v>
      </c>
      <c r="J512" s="43">
        <f t="shared" si="30"/>
        <v>55633.92</v>
      </c>
      <c r="K512" s="43">
        <f t="shared" si="31"/>
        <v>62060.5128</v>
      </c>
    </row>
    <row r="513" spans="1:11" ht="14.25" customHeight="1">
      <c r="A513" s="247" t="s">
        <v>1043</v>
      </c>
      <c r="B513" s="247" t="s">
        <v>1044</v>
      </c>
      <c r="C513" s="43">
        <v>28</v>
      </c>
      <c r="D513" s="43">
        <v>276624</v>
      </c>
      <c r="E513" s="248">
        <v>1.65</v>
      </c>
      <c r="F513" s="187"/>
      <c r="G513" s="43">
        <f t="shared" si="28"/>
        <v>106666.506375</v>
      </c>
      <c r="H513" s="22"/>
      <c r="I513" s="43">
        <f t="shared" si="29"/>
        <v>103710.75</v>
      </c>
      <c r="J513" s="43">
        <f t="shared" si="30"/>
        <v>95620.79999999999</v>
      </c>
      <c r="K513" s="43">
        <f t="shared" si="31"/>
        <v>106666.506375</v>
      </c>
    </row>
    <row r="514" spans="1:11" ht="14.25" customHeight="1">
      <c r="A514" s="249" t="s">
        <v>1045</v>
      </c>
      <c r="B514" s="249" t="s">
        <v>1046</v>
      </c>
      <c r="C514" s="43">
        <v>21</v>
      </c>
      <c r="D514" s="43">
        <v>167307</v>
      </c>
      <c r="E514" s="248">
        <v>0.993</v>
      </c>
      <c r="F514" s="187"/>
      <c r="G514" s="43">
        <f t="shared" si="28"/>
        <v>64193.842927499994</v>
      </c>
      <c r="H514" s="22"/>
      <c r="I514" s="43">
        <f t="shared" si="29"/>
        <v>62415.015</v>
      </c>
      <c r="J514" s="43">
        <f t="shared" si="30"/>
        <v>57546.336</v>
      </c>
      <c r="K514" s="43">
        <f t="shared" si="31"/>
        <v>64193.842927499994</v>
      </c>
    </row>
    <row r="515" spans="1:11" ht="14.25" customHeight="1">
      <c r="A515" s="247" t="s">
        <v>1047</v>
      </c>
      <c r="B515" s="247" t="s">
        <v>1048</v>
      </c>
      <c r="C515" s="43">
        <v>15</v>
      </c>
      <c r="D515" s="43">
        <v>125936</v>
      </c>
      <c r="E515" s="248">
        <v>0.745</v>
      </c>
      <c r="F515" s="187"/>
      <c r="G515" s="43">
        <f t="shared" si="28"/>
        <v>48161.5437875</v>
      </c>
      <c r="H515" s="22"/>
      <c r="I515" s="43">
        <f t="shared" si="29"/>
        <v>46826.975</v>
      </c>
      <c r="J515" s="43">
        <f t="shared" si="30"/>
        <v>43174.24</v>
      </c>
      <c r="K515" s="43">
        <f t="shared" si="31"/>
        <v>48161.5437875</v>
      </c>
    </row>
    <row r="516" spans="1:11" ht="14.25" customHeight="1">
      <c r="A516" s="249" t="s">
        <v>1049</v>
      </c>
      <c r="B516" s="249" t="s">
        <v>227</v>
      </c>
      <c r="C516" s="43">
        <v>12</v>
      </c>
      <c r="D516" s="43">
        <v>180737</v>
      </c>
      <c r="E516" s="248">
        <v>0.861</v>
      </c>
      <c r="F516" s="187"/>
      <c r="G516" s="43">
        <f t="shared" si="28"/>
        <v>55660.5224175</v>
      </c>
      <c r="H516" s="22"/>
      <c r="I516" s="43">
        <f t="shared" si="29"/>
        <v>54118.155</v>
      </c>
      <c r="J516" s="43">
        <f t="shared" si="30"/>
        <v>49896.672</v>
      </c>
      <c r="K516" s="43">
        <f t="shared" si="31"/>
        <v>55660.5224175</v>
      </c>
    </row>
    <row r="517" spans="1:11" ht="14.25" customHeight="1">
      <c r="A517" s="247" t="s">
        <v>1050</v>
      </c>
      <c r="B517" s="247" t="s">
        <v>1051</v>
      </c>
      <c r="C517" s="43">
        <v>30</v>
      </c>
      <c r="D517" s="43">
        <v>278092</v>
      </c>
      <c r="E517" s="248">
        <v>1.511</v>
      </c>
      <c r="F517" s="187"/>
      <c r="G517" s="43">
        <f t="shared" si="28"/>
        <v>97680.6612925</v>
      </c>
      <c r="H517" s="22"/>
      <c r="I517" s="43">
        <f t="shared" si="29"/>
        <v>94973.905</v>
      </c>
      <c r="J517" s="43">
        <f t="shared" si="30"/>
        <v>87565.472</v>
      </c>
      <c r="K517" s="43">
        <f t="shared" si="31"/>
        <v>97680.6612925</v>
      </c>
    </row>
    <row r="518" spans="1:11" ht="14.25" customHeight="1">
      <c r="A518" s="249" t="s">
        <v>1052</v>
      </c>
      <c r="B518" s="249" t="s">
        <v>121</v>
      </c>
      <c r="C518" s="43">
        <v>17</v>
      </c>
      <c r="D518" s="43">
        <v>161674</v>
      </c>
      <c r="E518" s="248">
        <v>0.936</v>
      </c>
      <c r="F518" s="187"/>
      <c r="G518" s="43">
        <f t="shared" si="28"/>
        <v>60508.99998000001</v>
      </c>
      <c r="H518" s="22"/>
      <c r="I518" s="43">
        <f t="shared" si="29"/>
        <v>58832.280000000006</v>
      </c>
      <c r="J518" s="43">
        <f t="shared" si="30"/>
        <v>54243.072</v>
      </c>
      <c r="K518" s="43">
        <f t="shared" si="31"/>
        <v>60508.99998000001</v>
      </c>
    </row>
    <row r="519" spans="1:11" ht="14.25" customHeight="1">
      <c r="A519" s="247" t="s">
        <v>1053</v>
      </c>
      <c r="B519" s="247" t="s">
        <v>122</v>
      </c>
      <c r="C519" s="43">
        <v>5</v>
      </c>
      <c r="D519" s="43">
        <v>110457</v>
      </c>
      <c r="E519" s="248">
        <v>0.608</v>
      </c>
      <c r="F519" s="187"/>
      <c r="G519" s="43">
        <f t="shared" si="28"/>
        <v>39304.99144</v>
      </c>
      <c r="H519" s="22"/>
      <c r="I519" s="43">
        <f t="shared" si="29"/>
        <v>38215.84</v>
      </c>
      <c r="J519" s="43">
        <f t="shared" si="30"/>
        <v>35234.816</v>
      </c>
      <c r="K519" s="43">
        <f t="shared" si="31"/>
        <v>39304.99144</v>
      </c>
    </row>
    <row r="520" spans="1:11" ht="14.25" customHeight="1">
      <c r="A520" s="249" t="s">
        <v>1054</v>
      </c>
      <c r="B520" s="249" t="s">
        <v>1055</v>
      </c>
      <c r="C520" s="43">
        <v>19</v>
      </c>
      <c r="D520" s="43">
        <v>182656</v>
      </c>
      <c r="E520" s="248">
        <v>1.13</v>
      </c>
      <c r="F520" s="187"/>
      <c r="G520" s="43">
        <f t="shared" si="28"/>
        <v>73050.39527499999</v>
      </c>
      <c r="H520" s="22"/>
      <c r="I520" s="43">
        <f t="shared" si="29"/>
        <v>71026.15</v>
      </c>
      <c r="J520" s="43">
        <f t="shared" si="30"/>
        <v>65485.759999999995</v>
      </c>
      <c r="K520" s="43">
        <f t="shared" si="31"/>
        <v>73050.39527499999</v>
      </c>
    </row>
    <row r="521" spans="1:11" ht="14.25" customHeight="1">
      <c r="A521" s="247" t="s">
        <v>1056</v>
      </c>
      <c r="B521" s="247" t="s">
        <v>1057</v>
      </c>
      <c r="C521" s="43">
        <v>11</v>
      </c>
      <c r="D521" s="43">
        <v>115102</v>
      </c>
      <c r="E521" s="248">
        <v>0.777</v>
      </c>
      <c r="F521" s="187"/>
      <c r="G521" s="43">
        <f t="shared" si="28"/>
        <v>50230.2275475</v>
      </c>
      <c r="H521" s="22"/>
      <c r="I521" s="43">
        <f t="shared" si="29"/>
        <v>48838.335</v>
      </c>
      <c r="J521" s="43">
        <f t="shared" si="30"/>
        <v>45028.704</v>
      </c>
      <c r="K521" s="43">
        <f t="shared" si="31"/>
        <v>50230.2275475</v>
      </c>
    </row>
    <row r="522" spans="1:11" ht="14.25" customHeight="1">
      <c r="A522" s="249" t="s">
        <v>1058</v>
      </c>
      <c r="B522" s="249" t="s">
        <v>1059</v>
      </c>
      <c r="C522" s="43">
        <v>7</v>
      </c>
      <c r="D522" s="43">
        <v>91094</v>
      </c>
      <c r="E522" s="248">
        <v>0.633</v>
      </c>
      <c r="F522" s="187"/>
      <c r="G522" s="43">
        <f t="shared" si="28"/>
        <v>40921.1506275</v>
      </c>
      <c r="H522" s="22"/>
      <c r="I522" s="43">
        <f t="shared" si="29"/>
        <v>39787.215000000004</v>
      </c>
      <c r="J522" s="43">
        <f t="shared" si="30"/>
        <v>36683.616</v>
      </c>
      <c r="K522" s="43">
        <f t="shared" si="31"/>
        <v>40921.1506275</v>
      </c>
    </row>
    <row r="523" spans="1:11" ht="14.25" customHeight="1">
      <c r="A523" s="247" t="s">
        <v>1060</v>
      </c>
      <c r="B523" s="247" t="s">
        <v>2775</v>
      </c>
      <c r="C523" s="43">
        <v>9</v>
      </c>
      <c r="D523" s="43">
        <v>109635</v>
      </c>
      <c r="E523" s="248">
        <v>0.695</v>
      </c>
      <c r="F523" s="187"/>
      <c r="G523" s="43">
        <f t="shared" si="28"/>
        <v>44929.225412499996</v>
      </c>
      <c r="H523" s="22"/>
      <c r="I523" s="43">
        <f t="shared" si="29"/>
        <v>43684.225</v>
      </c>
      <c r="J523" s="43">
        <f t="shared" si="30"/>
        <v>40276.64</v>
      </c>
      <c r="K523" s="43">
        <f t="shared" si="31"/>
        <v>44929.225412499996</v>
      </c>
    </row>
    <row r="524" spans="1:11" ht="14.25" customHeight="1">
      <c r="A524" s="249" t="s">
        <v>1061</v>
      </c>
      <c r="B524" s="249" t="s">
        <v>2776</v>
      </c>
      <c r="C524" s="43">
        <v>5</v>
      </c>
      <c r="D524" s="43">
        <v>80889</v>
      </c>
      <c r="E524" s="248">
        <v>0.522</v>
      </c>
      <c r="F524" s="187"/>
      <c r="G524" s="43">
        <f t="shared" si="28"/>
        <v>33745.403835</v>
      </c>
      <c r="H524" s="22"/>
      <c r="I524" s="43">
        <f t="shared" si="29"/>
        <v>32810.31</v>
      </c>
      <c r="J524" s="43">
        <f t="shared" si="30"/>
        <v>30250.944</v>
      </c>
      <c r="K524" s="43">
        <f t="shared" si="31"/>
        <v>33745.403835</v>
      </c>
    </row>
    <row r="525" spans="1:11" ht="14.25" customHeight="1">
      <c r="A525" s="247" t="s">
        <v>1062</v>
      </c>
      <c r="B525" s="247" t="s">
        <v>1063</v>
      </c>
      <c r="C525" s="43">
        <v>12</v>
      </c>
      <c r="D525" s="43">
        <v>96470</v>
      </c>
      <c r="E525" s="248">
        <v>0.6</v>
      </c>
      <c r="F525" s="187"/>
      <c r="G525" s="43">
        <f t="shared" si="28"/>
        <v>38787.8205</v>
      </c>
      <c r="H525" s="22"/>
      <c r="I525" s="43">
        <f t="shared" si="29"/>
        <v>37713</v>
      </c>
      <c r="J525" s="43">
        <f t="shared" si="30"/>
        <v>34771.2</v>
      </c>
      <c r="K525" s="43">
        <f t="shared" si="31"/>
        <v>38787.8205</v>
      </c>
    </row>
    <row r="526" spans="1:11" ht="14.25" customHeight="1">
      <c r="A526" s="249" t="s">
        <v>1064</v>
      </c>
      <c r="B526" s="249" t="s">
        <v>1065</v>
      </c>
      <c r="C526" s="43">
        <v>6</v>
      </c>
      <c r="D526" s="43">
        <v>79720</v>
      </c>
      <c r="E526" s="248">
        <v>0.508</v>
      </c>
      <c r="F526" s="187"/>
      <c r="G526" s="43">
        <f t="shared" si="28"/>
        <v>32840.35469</v>
      </c>
      <c r="H526" s="22"/>
      <c r="I526" s="43">
        <f t="shared" si="29"/>
        <v>31930.34</v>
      </c>
      <c r="J526" s="43">
        <f t="shared" si="30"/>
        <v>29439.616</v>
      </c>
      <c r="K526" s="43">
        <f t="shared" si="31"/>
        <v>32840.35469</v>
      </c>
    </row>
    <row r="527" spans="1:11" ht="14.25" customHeight="1">
      <c r="A527" s="247" t="s">
        <v>1066</v>
      </c>
      <c r="B527" s="247" t="s">
        <v>186</v>
      </c>
      <c r="C527" s="43">
        <v>5</v>
      </c>
      <c r="D527" s="43">
        <v>90415</v>
      </c>
      <c r="E527" s="248">
        <v>0.514</v>
      </c>
      <c r="F527" s="187"/>
      <c r="G527" s="43">
        <f t="shared" si="28"/>
        <v>33228.232895</v>
      </c>
      <c r="H527" s="22"/>
      <c r="I527" s="43">
        <f t="shared" si="29"/>
        <v>32307.47</v>
      </c>
      <c r="J527" s="43">
        <f t="shared" si="30"/>
        <v>29787.328</v>
      </c>
      <c r="K527" s="43">
        <f t="shared" si="31"/>
        <v>33228.232895</v>
      </c>
    </row>
    <row r="528" spans="1:11" ht="14.25" customHeight="1">
      <c r="A528" s="249" t="s">
        <v>1067</v>
      </c>
      <c r="B528" s="249" t="s">
        <v>1068</v>
      </c>
      <c r="C528" s="43">
        <v>16</v>
      </c>
      <c r="D528" s="43">
        <v>166328</v>
      </c>
      <c r="E528" s="248">
        <v>0.988</v>
      </c>
      <c r="F528" s="187"/>
      <c r="G528" s="43">
        <f aca="true" t="shared" si="32" ref="G528:G591">(E528*$G$4)*$K$10</f>
        <v>63870.61109</v>
      </c>
      <c r="H528" s="22"/>
      <c r="I528" s="43">
        <f aca="true" t="shared" si="33" ref="I528:I591">E528*$G$4</f>
        <v>62100.74</v>
      </c>
      <c r="J528" s="43">
        <f aca="true" t="shared" si="34" ref="J528:J591">E528*$G$3</f>
        <v>57256.576</v>
      </c>
      <c r="K528" s="43">
        <f aca="true" t="shared" si="35" ref="K528:K591">(E528*$G$4)*$K$10</f>
        <v>63870.61109</v>
      </c>
    </row>
    <row r="529" spans="1:11" ht="14.25" customHeight="1">
      <c r="A529" s="247" t="s">
        <v>1069</v>
      </c>
      <c r="B529" s="247" t="s">
        <v>123</v>
      </c>
      <c r="C529" s="43">
        <v>12</v>
      </c>
      <c r="D529" s="43">
        <v>116033</v>
      </c>
      <c r="E529" s="248">
        <v>0.687</v>
      </c>
      <c r="F529" s="187"/>
      <c r="G529" s="43">
        <f t="shared" si="32"/>
        <v>44412.0544725</v>
      </c>
      <c r="H529" s="22"/>
      <c r="I529" s="43">
        <f t="shared" si="33"/>
        <v>43181.385</v>
      </c>
      <c r="J529" s="43">
        <f t="shared" si="34"/>
        <v>39813.024000000005</v>
      </c>
      <c r="K529" s="43">
        <f t="shared" si="35"/>
        <v>44412.0544725</v>
      </c>
    </row>
    <row r="530" spans="1:11" ht="14.25" customHeight="1">
      <c r="A530" s="249" t="s">
        <v>1070</v>
      </c>
      <c r="B530" s="249" t="s">
        <v>124</v>
      </c>
      <c r="C530" s="43">
        <v>6</v>
      </c>
      <c r="D530" s="43">
        <v>96181</v>
      </c>
      <c r="E530" s="248">
        <v>0.558</v>
      </c>
      <c r="F530" s="187"/>
      <c r="G530" s="43">
        <f t="shared" si="32"/>
        <v>36072.673065</v>
      </c>
      <c r="H530" s="22"/>
      <c r="I530" s="43">
        <f t="shared" si="33"/>
        <v>35073.090000000004</v>
      </c>
      <c r="J530" s="43">
        <f t="shared" si="34"/>
        <v>32337.216000000004</v>
      </c>
      <c r="K530" s="43">
        <f t="shared" si="35"/>
        <v>36072.673065</v>
      </c>
    </row>
    <row r="531" spans="1:11" ht="14.25" customHeight="1">
      <c r="A531" s="247" t="s">
        <v>1071</v>
      </c>
      <c r="B531" s="247" t="s">
        <v>125</v>
      </c>
      <c r="C531" s="43">
        <v>9</v>
      </c>
      <c r="D531" s="43">
        <v>193914</v>
      </c>
      <c r="E531" s="248">
        <v>1.028</v>
      </c>
      <c r="F531" s="187"/>
      <c r="G531" s="43">
        <f t="shared" si="32"/>
        <v>66456.46579</v>
      </c>
      <c r="H531" s="22"/>
      <c r="I531" s="43">
        <f t="shared" si="33"/>
        <v>64614.94</v>
      </c>
      <c r="J531" s="43">
        <f t="shared" si="34"/>
        <v>59574.656</v>
      </c>
      <c r="K531" s="43">
        <f t="shared" si="35"/>
        <v>66456.46579</v>
      </c>
    </row>
    <row r="532" spans="1:11" ht="14.25" customHeight="1">
      <c r="A532" s="249" t="s">
        <v>1072</v>
      </c>
      <c r="B532" s="249" t="s">
        <v>3235</v>
      </c>
      <c r="C532" s="43">
        <v>5</v>
      </c>
      <c r="D532" s="43">
        <v>189336</v>
      </c>
      <c r="E532" s="248">
        <v>1.675</v>
      </c>
      <c r="F532" s="187"/>
      <c r="G532" s="43">
        <f t="shared" si="32"/>
        <v>108282.6655625</v>
      </c>
      <c r="H532" s="22"/>
      <c r="I532" s="43">
        <f t="shared" si="33"/>
        <v>105282.125</v>
      </c>
      <c r="J532" s="43">
        <f t="shared" si="34"/>
        <v>97069.6</v>
      </c>
      <c r="K532" s="43">
        <f t="shared" si="35"/>
        <v>108282.6655625</v>
      </c>
    </row>
    <row r="533" spans="1:11" ht="14.25" customHeight="1">
      <c r="A533" s="247" t="s">
        <v>1073</v>
      </c>
      <c r="B533" s="247" t="s">
        <v>1074</v>
      </c>
      <c r="C533" s="43">
        <v>5</v>
      </c>
      <c r="D533" s="43">
        <v>88514</v>
      </c>
      <c r="E533" s="248">
        <v>0.76</v>
      </c>
      <c r="F533" s="187"/>
      <c r="G533" s="43">
        <f t="shared" si="32"/>
        <v>49131.2393</v>
      </c>
      <c r="H533" s="22"/>
      <c r="I533" s="43">
        <f t="shared" si="33"/>
        <v>47769.8</v>
      </c>
      <c r="J533" s="43">
        <f t="shared" si="34"/>
        <v>44043.520000000004</v>
      </c>
      <c r="K533" s="43">
        <f t="shared" si="35"/>
        <v>49131.2393</v>
      </c>
    </row>
    <row r="534" spans="1:11" ht="14.25" customHeight="1">
      <c r="A534" s="249" t="s">
        <v>1075</v>
      </c>
      <c r="B534" s="249" t="s">
        <v>3237</v>
      </c>
      <c r="C534" s="43">
        <v>6</v>
      </c>
      <c r="D534" s="43">
        <v>137206</v>
      </c>
      <c r="E534" s="248">
        <v>1.089</v>
      </c>
      <c r="F534" s="187"/>
      <c r="G534" s="43">
        <f t="shared" si="32"/>
        <v>70399.8942075</v>
      </c>
      <c r="H534" s="22"/>
      <c r="I534" s="43">
        <f t="shared" si="33"/>
        <v>68449.095</v>
      </c>
      <c r="J534" s="43">
        <f t="shared" si="34"/>
        <v>63109.727999999996</v>
      </c>
      <c r="K534" s="43">
        <f t="shared" si="35"/>
        <v>70399.8942075</v>
      </c>
    </row>
    <row r="535" spans="1:11" ht="14.25" customHeight="1">
      <c r="A535" s="247" t="s">
        <v>1076</v>
      </c>
      <c r="B535" s="247" t="s">
        <v>3238</v>
      </c>
      <c r="C535" s="43">
        <v>4</v>
      </c>
      <c r="D535" s="43">
        <v>98782</v>
      </c>
      <c r="E535" s="248">
        <v>0.898</v>
      </c>
      <c r="F535" s="187"/>
      <c r="G535" s="43">
        <f t="shared" si="32"/>
        <v>58052.438015</v>
      </c>
      <c r="H535" s="22"/>
      <c r="I535" s="43">
        <f t="shared" si="33"/>
        <v>56443.79</v>
      </c>
      <c r="J535" s="43">
        <f t="shared" si="34"/>
        <v>52040.896</v>
      </c>
      <c r="K535" s="43">
        <f t="shared" si="35"/>
        <v>58052.438015</v>
      </c>
    </row>
    <row r="536" spans="1:11" ht="14.25" customHeight="1">
      <c r="A536" s="249" t="s">
        <v>1077</v>
      </c>
      <c r="B536" s="249" t="s">
        <v>1078</v>
      </c>
      <c r="C536" s="43">
        <v>9</v>
      </c>
      <c r="D536" s="43">
        <v>150283</v>
      </c>
      <c r="E536" s="248">
        <v>0.922</v>
      </c>
      <c r="F536" s="187"/>
      <c r="G536" s="43">
        <f t="shared" si="32"/>
        <v>59603.950835</v>
      </c>
      <c r="H536" s="22"/>
      <c r="I536" s="43">
        <f t="shared" si="33"/>
        <v>57952.310000000005</v>
      </c>
      <c r="J536" s="43">
        <f t="shared" si="34"/>
        <v>53431.744000000006</v>
      </c>
      <c r="K536" s="43">
        <f t="shared" si="35"/>
        <v>59603.950835</v>
      </c>
    </row>
    <row r="537" spans="1:11" ht="14.25" customHeight="1">
      <c r="A537" s="247" t="s">
        <v>1079</v>
      </c>
      <c r="B537" s="247" t="s">
        <v>1080</v>
      </c>
      <c r="C537" s="43">
        <v>4</v>
      </c>
      <c r="D537" s="43">
        <v>78156</v>
      </c>
      <c r="E537" s="248">
        <v>0.656</v>
      </c>
      <c r="F537" s="187"/>
      <c r="G537" s="43">
        <f t="shared" si="32"/>
        <v>42408.017080000005</v>
      </c>
      <c r="H537" s="22"/>
      <c r="I537" s="43">
        <f t="shared" si="33"/>
        <v>41232.880000000005</v>
      </c>
      <c r="J537" s="43">
        <f t="shared" si="34"/>
        <v>38016.512</v>
      </c>
      <c r="K537" s="43">
        <f t="shared" si="35"/>
        <v>42408.017080000005</v>
      </c>
    </row>
    <row r="538" spans="1:11" ht="14.25" customHeight="1">
      <c r="A538" s="249" t="s">
        <v>1081</v>
      </c>
      <c r="B538" s="249" t="s">
        <v>228</v>
      </c>
      <c r="C538" s="43">
        <v>17</v>
      </c>
      <c r="D538" s="43">
        <v>255656</v>
      </c>
      <c r="E538" s="248">
        <v>1.597</v>
      </c>
      <c r="F538" s="187"/>
      <c r="G538" s="43">
        <f t="shared" si="32"/>
        <v>103240.2488975</v>
      </c>
      <c r="H538" s="22"/>
      <c r="I538" s="43">
        <f t="shared" si="33"/>
        <v>100379.435</v>
      </c>
      <c r="J538" s="43">
        <f t="shared" si="34"/>
        <v>92549.344</v>
      </c>
      <c r="K538" s="43">
        <f t="shared" si="35"/>
        <v>103240.2488975</v>
      </c>
    </row>
    <row r="539" spans="1:11" ht="14.25" customHeight="1">
      <c r="A539" s="247" t="s">
        <v>1082</v>
      </c>
      <c r="B539" s="247" t="s">
        <v>1083</v>
      </c>
      <c r="C539" s="43">
        <v>4</v>
      </c>
      <c r="D539" s="43">
        <v>84254</v>
      </c>
      <c r="E539" s="248">
        <v>0.714</v>
      </c>
      <c r="F539" s="187"/>
      <c r="G539" s="43">
        <f t="shared" si="32"/>
        <v>46157.506395</v>
      </c>
      <c r="H539" s="22"/>
      <c r="I539" s="43">
        <f t="shared" si="33"/>
        <v>44878.47</v>
      </c>
      <c r="J539" s="43">
        <f t="shared" si="34"/>
        <v>41377.727999999996</v>
      </c>
      <c r="K539" s="43">
        <f t="shared" si="35"/>
        <v>46157.506395</v>
      </c>
    </row>
    <row r="540" spans="1:11" ht="14.25" customHeight="1">
      <c r="A540" s="249" t="s">
        <v>1084</v>
      </c>
      <c r="B540" s="249" t="s">
        <v>3239</v>
      </c>
      <c r="C540" s="43">
        <v>35</v>
      </c>
      <c r="D540" s="43">
        <v>99999999</v>
      </c>
      <c r="E540" s="248">
        <v>0.361</v>
      </c>
      <c r="F540" s="187"/>
      <c r="G540" s="43">
        <f t="shared" si="32"/>
        <v>23337.338667499997</v>
      </c>
      <c r="H540" s="22"/>
      <c r="I540" s="43">
        <f t="shared" si="33"/>
        <v>22690.655</v>
      </c>
      <c r="J540" s="43">
        <f t="shared" si="34"/>
        <v>20920.672</v>
      </c>
      <c r="K540" s="43">
        <f t="shared" si="35"/>
        <v>23337.338667499997</v>
      </c>
    </row>
    <row r="541" spans="1:11" ht="14.25" customHeight="1">
      <c r="A541" s="247" t="s">
        <v>1085</v>
      </c>
      <c r="B541" s="247" t="s">
        <v>3241</v>
      </c>
      <c r="C541" s="43">
        <v>19</v>
      </c>
      <c r="D541" s="43">
        <v>257522</v>
      </c>
      <c r="E541" s="248">
        <v>1.117</v>
      </c>
      <c r="F541" s="187"/>
      <c r="G541" s="43">
        <f t="shared" si="32"/>
        <v>72209.9924975</v>
      </c>
      <c r="H541" s="22"/>
      <c r="I541" s="43">
        <f t="shared" si="33"/>
        <v>70209.035</v>
      </c>
      <c r="J541" s="43">
        <f t="shared" si="34"/>
        <v>64732.384</v>
      </c>
      <c r="K541" s="43">
        <f t="shared" si="35"/>
        <v>72209.9924975</v>
      </c>
    </row>
    <row r="542" spans="1:11" ht="14.25" customHeight="1">
      <c r="A542" s="249" t="s">
        <v>1086</v>
      </c>
      <c r="B542" s="249" t="s">
        <v>3242</v>
      </c>
      <c r="C542" s="43">
        <v>5</v>
      </c>
      <c r="D542" s="43">
        <v>193051</v>
      </c>
      <c r="E542" s="248">
        <v>0.961</v>
      </c>
      <c r="F542" s="187"/>
      <c r="G542" s="43">
        <f t="shared" si="32"/>
        <v>62125.159167499995</v>
      </c>
      <c r="H542" s="22"/>
      <c r="I542" s="43">
        <f t="shared" si="33"/>
        <v>60403.655</v>
      </c>
      <c r="J542" s="43">
        <f t="shared" si="34"/>
        <v>55691.871999999996</v>
      </c>
      <c r="K542" s="43">
        <f t="shared" si="35"/>
        <v>62125.159167499995</v>
      </c>
    </row>
    <row r="543" spans="1:11" ht="14.25" customHeight="1">
      <c r="A543" s="247" t="s">
        <v>1087</v>
      </c>
      <c r="B543" s="247" t="s">
        <v>3243</v>
      </c>
      <c r="C543" s="43">
        <v>5</v>
      </c>
      <c r="D543" s="43">
        <v>121797</v>
      </c>
      <c r="E543" s="248">
        <v>0.726</v>
      </c>
      <c r="F543" s="187"/>
      <c r="G543" s="43">
        <f t="shared" si="32"/>
        <v>46933.26280499999</v>
      </c>
      <c r="H543" s="22"/>
      <c r="I543" s="43">
        <f t="shared" si="33"/>
        <v>45632.729999999996</v>
      </c>
      <c r="J543" s="43">
        <f t="shared" si="34"/>
        <v>42073.152</v>
      </c>
      <c r="K543" s="43">
        <f t="shared" si="35"/>
        <v>46933.26280499999</v>
      </c>
    </row>
    <row r="544" spans="1:11" ht="14.25" customHeight="1">
      <c r="A544" s="249" t="s">
        <v>1088</v>
      </c>
      <c r="B544" s="249" t="s">
        <v>3245</v>
      </c>
      <c r="C544" s="43">
        <v>22</v>
      </c>
      <c r="D544" s="43">
        <v>179778</v>
      </c>
      <c r="E544" s="248">
        <v>1.075</v>
      </c>
      <c r="F544" s="187"/>
      <c r="G544" s="43">
        <f t="shared" si="32"/>
        <v>69494.8450625</v>
      </c>
      <c r="H544" s="22"/>
      <c r="I544" s="43">
        <f t="shared" si="33"/>
        <v>67569.125</v>
      </c>
      <c r="J544" s="43">
        <f t="shared" si="34"/>
        <v>62298.399999999994</v>
      </c>
      <c r="K544" s="43">
        <f t="shared" si="35"/>
        <v>69494.8450625</v>
      </c>
    </row>
    <row r="545" spans="1:11" ht="14.25" customHeight="1">
      <c r="A545" s="247" t="s">
        <v>1089</v>
      </c>
      <c r="B545" s="247" t="s">
        <v>3246</v>
      </c>
      <c r="C545" s="43">
        <v>12</v>
      </c>
      <c r="D545" s="43">
        <v>143893</v>
      </c>
      <c r="E545" s="248">
        <v>0.867</v>
      </c>
      <c r="F545" s="187"/>
      <c r="G545" s="43">
        <f t="shared" si="32"/>
        <v>56048.4006225</v>
      </c>
      <c r="H545" s="22"/>
      <c r="I545" s="43">
        <f t="shared" si="33"/>
        <v>54495.284999999996</v>
      </c>
      <c r="J545" s="43">
        <f t="shared" si="34"/>
        <v>50244.384</v>
      </c>
      <c r="K545" s="43">
        <f t="shared" si="35"/>
        <v>56048.4006225</v>
      </c>
    </row>
    <row r="546" spans="1:11" ht="14.25" customHeight="1">
      <c r="A546" s="249" t="s">
        <v>1090</v>
      </c>
      <c r="B546" s="249" t="s">
        <v>1091</v>
      </c>
      <c r="C546" s="43">
        <v>5</v>
      </c>
      <c r="D546" s="43">
        <v>77119</v>
      </c>
      <c r="E546" s="248">
        <v>0.427</v>
      </c>
      <c r="F546" s="187"/>
      <c r="G546" s="43">
        <f t="shared" si="32"/>
        <v>27603.9989225</v>
      </c>
      <c r="H546" s="22"/>
      <c r="I546" s="43">
        <f t="shared" si="33"/>
        <v>26839.085</v>
      </c>
      <c r="J546" s="43">
        <f t="shared" si="34"/>
        <v>24745.504</v>
      </c>
      <c r="K546" s="43">
        <f t="shared" si="35"/>
        <v>27603.9989225</v>
      </c>
    </row>
    <row r="547" spans="1:11" ht="14.25" customHeight="1">
      <c r="A547" s="247" t="s">
        <v>1092</v>
      </c>
      <c r="B547" s="247" t="s">
        <v>3248</v>
      </c>
      <c r="C547" s="43">
        <v>10</v>
      </c>
      <c r="D547" s="43">
        <v>97615</v>
      </c>
      <c r="E547" s="248">
        <v>0.646</v>
      </c>
      <c r="F547" s="187"/>
      <c r="G547" s="43">
        <f t="shared" si="32"/>
        <v>41761.553405</v>
      </c>
      <c r="H547" s="22"/>
      <c r="I547" s="43">
        <f t="shared" si="33"/>
        <v>40604.33</v>
      </c>
      <c r="J547" s="43">
        <f t="shared" si="34"/>
        <v>37436.992</v>
      </c>
      <c r="K547" s="43">
        <f t="shared" si="35"/>
        <v>41761.553405</v>
      </c>
    </row>
    <row r="548" spans="1:11" ht="14.25" customHeight="1">
      <c r="A548" s="249" t="s">
        <v>1093</v>
      </c>
      <c r="B548" s="249" t="s">
        <v>3249</v>
      </c>
      <c r="C548" s="43">
        <v>9</v>
      </c>
      <c r="D548" s="43">
        <v>68156</v>
      </c>
      <c r="E548" s="248">
        <v>0.51</v>
      </c>
      <c r="F548" s="187"/>
      <c r="G548" s="43">
        <f t="shared" si="32"/>
        <v>32969.647424999996</v>
      </c>
      <c r="H548" s="22"/>
      <c r="I548" s="43">
        <f t="shared" si="33"/>
        <v>32056.05</v>
      </c>
      <c r="J548" s="43">
        <f t="shared" si="34"/>
        <v>29555.52</v>
      </c>
      <c r="K548" s="43">
        <f t="shared" si="35"/>
        <v>32969.647424999996</v>
      </c>
    </row>
    <row r="549" spans="1:11" ht="14.25" customHeight="1">
      <c r="A549" s="247" t="s">
        <v>1094</v>
      </c>
      <c r="B549" s="247" t="s">
        <v>3250</v>
      </c>
      <c r="C549" s="43">
        <v>5</v>
      </c>
      <c r="D549" s="43">
        <v>82145</v>
      </c>
      <c r="E549" s="248">
        <v>0.459</v>
      </c>
      <c r="F549" s="187"/>
      <c r="G549" s="43">
        <f t="shared" si="32"/>
        <v>29672.6826825</v>
      </c>
      <c r="H549" s="22"/>
      <c r="I549" s="43">
        <f t="shared" si="33"/>
        <v>28850.445</v>
      </c>
      <c r="J549" s="43">
        <f t="shared" si="34"/>
        <v>26599.968</v>
      </c>
      <c r="K549" s="43">
        <f t="shared" si="35"/>
        <v>29672.6826825</v>
      </c>
    </row>
    <row r="550" spans="1:11" ht="14.25" customHeight="1">
      <c r="A550" s="249" t="s">
        <v>1095</v>
      </c>
      <c r="B550" s="249" t="s">
        <v>126</v>
      </c>
      <c r="C550" s="43">
        <v>14</v>
      </c>
      <c r="D550" s="43">
        <v>328719</v>
      </c>
      <c r="E550" s="248">
        <v>2.382</v>
      </c>
      <c r="F550" s="187"/>
      <c r="G550" s="43">
        <f t="shared" si="32"/>
        <v>153987.64738500002</v>
      </c>
      <c r="H550" s="22"/>
      <c r="I550" s="43">
        <f t="shared" si="33"/>
        <v>149720.61000000002</v>
      </c>
      <c r="J550" s="43">
        <f t="shared" si="34"/>
        <v>138041.66400000002</v>
      </c>
      <c r="K550" s="43">
        <f t="shared" si="35"/>
        <v>153987.64738500002</v>
      </c>
    </row>
    <row r="551" spans="1:11" ht="14.25" customHeight="1">
      <c r="A551" s="247" t="s">
        <v>1096</v>
      </c>
      <c r="B551" s="247" t="s">
        <v>3257</v>
      </c>
      <c r="C551" s="43">
        <v>18</v>
      </c>
      <c r="D551" s="43">
        <v>431395</v>
      </c>
      <c r="E551" s="248">
        <v>2.555</v>
      </c>
      <c r="F551" s="187"/>
      <c r="G551" s="43">
        <f t="shared" si="32"/>
        <v>165171.46896250002</v>
      </c>
      <c r="H551" s="22"/>
      <c r="I551" s="43">
        <f t="shared" si="33"/>
        <v>160594.52500000002</v>
      </c>
      <c r="J551" s="43">
        <f t="shared" si="34"/>
        <v>148067.36000000002</v>
      </c>
      <c r="K551" s="43">
        <f t="shared" si="35"/>
        <v>165171.46896250002</v>
      </c>
    </row>
    <row r="552" spans="1:11" ht="14.25" customHeight="1">
      <c r="A552" s="249" t="s">
        <v>1097</v>
      </c>
      <c r="B552" s="249" t="s">
        <v>3258</v>
      </c>
      <c r="C552" s="43">
        <v>7</v>
      </c>
      <c r="D552" s="43">
        <v>202440</v>
      </c>
      <c r="E552" s="248">
        <v>1.612</v>
      </c>
      <c r="F552" s="187"/>
      <c r="G552" s="43">
        <f t="shared" si="32"/>
        <v>104209.94441000001</v>
      </c>
      <c r="H552" s="22"/>
      <c r="I552" s="43">
        <f t="shared" si="33"/>
        <v>101322.26000000001</v>
      </c>
      <c r="J552" s="43">
        <f t="shared" si="34"/>
        <v>93418.62400000001</v>
      </c>
      <c r="K552" s="43">
        <f t="shared" si="35"/>
        <v>104209.94441000001</v>
      </c>
    </row>
    <row r="553" spans="1:11" ht="14.25" customHeight="1">
      <c r="A553" s="247" t="s">
        <v>1098</v>
      </c>
      <c r="B553" s="247" t="s">
        <v>3259</v>
      </c>
      <c r="C553" s="43">
        <v>6</v>
      </c>
      <c r="D553" s="43">
        <v>170574</v>
      </c>
      <c r="E553" s="248">
        <v>1.472</v>
      </c>
      <c r="F553" s="187"/>
      <c r="G553" s="43">
        <f t="shared" si="32"/>
        <v>95159.45296</v>
      </c>
      <c r="H553" s="22"/>
      <c r="I553" s="43">
        <f t="shared" si="33"/>
        <v>92522.56</v>
      </c>
      <c r="J553" s="43">
        <f t="shared" si="34"/>
        <v>85305.344</v>
      </c>
      <c r="K553" s="43">
        <f t="shared" si="35"/>
        <v>95159.45296</v>
      </c>
    </row>
    <row r="554" spans="1:11" ht="14.25" customHeight="1">
      <c r="A554" s="249" t="s">
        <v>1099</v>
      </c>
      <c r="B554" s="249" t="s">
        <v>3261</v>
      </c>
      <c r="C554" s="43">
        <v>4</v>
      </c>
      <c r="D554" s="43">
        <v>121096</v>
      </c>
      <c r="E554" s="248">
        <v>0.909</v>
      </c>
      <c r="F554" s="187"/>
      <c r="G554" s="43">
        <f t="shared" si="32"/>
        <v>58763.5480575</v>
      </c>
      <c r="H554" s="22"/>
      <c r="I554" s="43">
        <f t="shared" si="33"/>
        <v>57135.195</v>
      </c>
      <c r="J554" s="43">
        <f t="shared" si="34"/>
        <v>52678.368</v>
      </c>
      <c r="K554" s="43">
        <f t="shared" si="35"/>
        <v>58763.5480575</v>
      </c>
    </row>
    <row r="555" spans="1:11" ht="14.25" customHeight="1">
      <c r="A555" s="247" t="s">
        <v>1100</v>
      </c>
      <c r="B555" s="247" t="s">
        <v>3263</v>
      </c>
      <c r="C555" s="43">
        <v>17</v>
      </c>
      <c r="D555" s="43">
        <v>450300</v>
      </c>
      <c r="E555" s="248">
        <v>3.282</v>
      </c>
      <c r="F555" s="187"/>
      <c r="G555" s="43">
        <f t="shared" si="32"/>
        <v>212169.378135</v>
      </c>
      <c r="H555" s="22"/>
      <c r="I555" s="43">
        <f t="shared" si="33"/>
        <v>206290.11000000002</v>
      </c>
      <c r="J555" s="43">
        <f t="shared" si="34"/>
        <v>190198.464</v>
      </c>
      <c r="K555" s="43">
        <f t="shared" si="35"/>
        <v>212169.378135</v>
      </c>
    </row>
    <row r="556" spans="1:11" ht="14.25" customHeight="1">
      <c r="A556" s="249" t="s">
        <v>1101</v>
      </c>
      <c r="B556" s="249" t="s">
        <v>3264</v>
      </c>
      <c r="C556" s="43">
        <v>14</v>
      </c>
      <c r="D556" s="43">
        <v>313620</v>
      </c>
      <c r="E556" s="248">
        <v>2.183</v>
      </c>
      <c r="F556" s="187"/>
      <c r="G556" s="43">
        <f t="shared" si="32"/>
        <v>141123.0202525</v>
      </c>
      <c r="H556" s="22"/>
      <c r="I556" s="43">
        <f t="shared" si="33"/>
        <v>137212.465</v>
      </c>
      <c r="J556" s="43">
        <f t="shared" si="34"/>
        <v>126509.21599999999</v>
      </c>
      <c r="K556" s="43">
        <f t="shared" si="35"/>
        <v>141123.0202525</v>
      </c>
    </row>
    <row r="557" spans="1:11" ht="14.25" customHeight="1">
      <c r="A557" s="247" t="s">
        <v>1102</v>
      </c>
      <c r="B557" s="247" t="s">
        <v>3265</v>
      </c>
      <c r="C557" s="43">
        <v>11</v>
      </c>
      <c r="D557" s="43">
        <v>251636</v>
      </c>
      <c r="E557" s="248">
        <v>1.851</v>
      </c>
      <c r="F557" s="187"/>
      <c r="G557" s="43">
        <f t="shared" si="32"/>
        <v>119660.42624249999</v>
      </c>
      <c r="H557" s="22"/>
      <c r="I557" s="43">
        <f t="shared" si="33"/>
        <v>116344.605</v>
      </c>
      <c r="J557" s="43">
        <f t="shared" si="34"/>
        <v>107269.152</v>
      </c>
      <c r="K557" s="43">
        <f t="shared" si="35"/>
        <v>119660.42624249999</v>
      </c>
    </row>
    <row r="558" spans="1:11" ht="14.25" customHeight="1">
      <c r="A558" s="249" t="s">
        <v>1103</v>
      </c>
      <c r="B558" s="249" t="s">
        <v>127</v>
      </c>
      <c r="C558" s="43">
        <v>6</v>
      </c>
      <c r="D558" s="43">
        <v>200241</v>
      </c>
      <c r="E558" s="248">
        <v>1.413</v>
      </c>
      <c r="F558" s="187"/>
      <c r="G558" s="43">
        <f t="shared" si="32"/>
        <v>91345.3172775</v>
      </c>
      <c r="H558" s="22"/>
      <c r="I558" s="43">
        <f t="shared" si="33"/>
        <v>88814.115</v>
      </c>
      <c r="J558" s="43">
        <f t="shared" si="34"/>
        <v>81886.176</v>
      </c>
      <c r="K558" s="43">
        <f t="shared" si="35"/>
        <v>91345.3172775</v>
      </c>
    </row>
    <row r="559" spans="1:11" ht="14.25" customHeight="1">
      <c r="A559" s="247" t="s">
        <v>1104</v>
      </c>
      <c r="B559" s="247" t="s">
        <v>128</v>
      </c>
      <c r="C559" s="43">
        <v>5</v>
      </c>
      <c r="D559" s="43">
        <v>143535</v>
      </c>
      <c r="E559" s="248">
        <v>1.177</v>
      </c>
      <c r="F559" s="187"/>
      <c r="G559" s="43">
        <f t="shared" si="32"/>
        <v>76088.7745475</v>
      </c>
      <c r="H559" s="22"/>
      <c r="I559" s="43">
        <f t="shared" si="33"/>
        <v>73980.335</v>
      </c>
      <c r="J559" s="43">
        <f t="shared" si="34"/>
        <v>68209.504</v>
      </c>
      <c r="K559" s="43">
        <f t="shared" si="35"/>
        <v>76088.7745475</v>
      </c>
    </row>
    <row r="560" spans="1:11" ht="14.25" customHeight="1">
      <c r="A560" s="249" t="s">
        <v>1105</v>
      </c>
      <c r="B560" s="249" t="s">
        <v>1106</v>
      </c>
      <c r="C560" s="43">
        <v>6</v>
      </c>
      <c r="D560" s="43">
        <v>146592</v>
      </c>
      <c r="E560" s="248">
        <v>0.849</v>
      </c>
      <c r="F560" s="187"/>
      <c r="G560" s="43">
        <f t="shared" si="32"/>
        <v>54884.766007499995</v>
      </c>
      <c r="H560" s="22"/>
      <c r="I560" s="43">
        <f t="shared" si="33"/>
        <v>53363.895</v>
      </c>
      <c r="J560" s="43">
        <f t="shared" si="34"/>
        <v>49201.248</v>
      </c>
      <c r="K560" s="43">
        <f t="shared" si="35"/>
        <v>54884.766007499995</v>
      </c>
    </row>
    <row r="561" spans="1:11" ht="14.25" customHeight="1">
      <c r="A561" s="247" t="s">
        <v>1107</v>
      </c>
      <c r="B561" s="247" t="s">
        <v>1108</v>
      </c>
      <c r="C561" s="43">
        <v>5</v>
      </c>
      <c r="D561" s="43">
        <v>105602</v>
      </c>
      <c r="E561" s="248">
        <v>0.716</v>
      </c>
      <c r="F561" s="187"/>
      <c r="G561" s="43">
        <f t="shared" si="32"/>
        <v>46286.79913</v>
      </c>
      <c r="H561" s="22"/>
      <c r="I561" s="43">
        <f t="shared" si="33"/>
        <v>45004.18</v>
      </c>
      <c r="J561" s="43">
        <f t="shared" si="34"/>
        <v>41493.632</v>
      </c>
      <c r="K561" s="43">
        <f t="shared" si="35"/>
        <v>46286.79913</v>
      </c>
    </row>
    <row r="562" spans="1:11" ht="14.25" customHeight="1">
      <c r="A562" s="249" t="s">
        <v>1109</v>
      </c>
      <c r="B562" s="249" t="s">
        <v>129</v>
      </c>
      <c r="C562" s="43">
        <v>5</v>
      </c>
      <c r="D562" s="43">
        <v>108580</v>
      </c>
      <c r="E562" s="248">
        <v>0.925</v>
      </c>
      <c r="F562" s="187"/>
      <c r="G562" s="43">
        <f t="shared" si="32"/>
        <v>59797.8899375</v>
      </c>
      <c r="H562" s="22"/>
      <c r="I562" s="43">
        <f t="shared" si="33"/>
        <v>58140.875</v>
      </c>
      <c r="J562" s="43">
        <f t="shared" si="34"/>
        <v>53605.600000000006</v>
      </c>
      <c r="K562" s="43">
        <f t="shared" si="35"/>
        <v>59797.8899375</v>
      </c>
    </row>
    <row r="563" spans="1:11" ht="14.25" customHeight="1">
      <c r="A563" s="247" t="s">
        <v>1110</v>
      </c>
      <c r="B563" s="247" t="s">
        <v>3267</v>
      </c>
      <c r="C563" s="43">
        <v>34</v>
      </c>
      <c r="D563" s="43">
        <v>60253</v>
      </c>
      <c r="E563" s="248">
        <v>0.534</v>
      </c>
      <c r="F563" s="187"/>
      <c r="G563" s="43">
        <f t="shared" si="32"/>
        <v>34521.160245</v>
      </c>
      <c r="H563" s="22"/>
      <c r="I563" s="43">
        <f t="shared" si="33"/>
        <v>33564.57</v>
      </c>
      <c r="J563" s="43">
        <f t="shared" si="34"/>
        <v>30946.368000000002</v>
      </c>
      <c r="K563" s="43">
        <f t="shared" si="35"/>
        <v>34521.160245</v>
      </c>
    </row>
    <row r="564" spans="1:11" ht="14.25" customHeight="1">
      <c r="A564" s="249" t="s">
        <v>1111</v>
      </c>
      <c r="B564" s="249" t="s">
        <v>3269</v>
      </c>
      <c r="C564" s="43">
        <v>5</v>
      </c>
      <c r="D564" s="43">
        <v>152593</v>
      </c>
      <c r="E564" s="248">
        <v>0.643</v>
      </c>
      <c r="F564" s="187"/>
      <c r="G564" s="43">
        <f t="shared" si="32"/>
        <v>41567.6143025</v>
      </c>
      <c r="H564" s="22"/>
      <c r="I564" s="43">
        <f t="shared" si="33"/>
        <v>40415.765</v>
      </c>
      <c r="J564" s="43">
        <f t="shared" si="34"/>
        <v>37263.136</v>
      </c>
      <c r="K564" s="43">
        <f t="shared" si="35"/>
        <v>41567.6143025</v>
      </c>
    </row>
    <row r="565" spans="1:11" ht="14.25" customHeight="1">
      <c r="A565" s="247" t="s">
        <v>1112</v>
      </c>
      <c r="B565" s="247" t="s">
        <v>3270</v>
      </c>
      <c r="C565" s="43">
        <v>4</v>
      </c>
      <c r="D565" s="43">
        <v>70084</v>
      </c>
      <c r="E565" s="248">
        <v>0.548</v>
      </c>
      <c r="F565" s="187"/>
      <c r="G565" s="43">
        <f t="shared" si="32"/>
        <v>35426.209389999996</v>
      </c>
      <c r="H565" s="22"/>
      <c r="I565" s="43">
        <f t="shared" si="33"/>
        <v>34444.54</v>
      </c>
      <c r="J565" s="43">
        <f t="shared" si="34"/>
        <v>31757.696000000004</v>
      </c>
      <c r="K565" s="43">
        <f t="shared" si="35"/>
        <v>35426.209389999996</v>
      </c>
    </row>
    <row r="566" spans="1:11" ht="14.25" customHeight="1">
      <c r="A566" s="249" t="s">
        <v>2777</v>
      </c>
      <c r="B566" s="249" t="s">
        <v>130</v>
      </c>
      <c r="C566" s="43">
        <v>4</v>
      </c>
      <c r="D566" s="43">
        <v>76013</v>
      </c>
      <c r="E566" s="248">
        <v>0.545</v>
      </c>
      <c r="F566" s="187"/>
      <c r="G566" s="43">
        <f t="shared" si="32"/>
        <v>35232.2702875</v>
      </c>
      <c r="H566" s="22"/>
      <c r="I566" s="43">
        <f t="shared" si="33"/>
        <v>34255.975000000006</v>
      </c>
      <c r="J566" s="43">
        <f t="shared" si="34"/>
        <v>31583.840000000004</v>
      </c>
      <c r="K566" s="43">
        <f t="shared" si="35"/>
        <v>35232.2702875</v>
      </c>
    </row>
    <row r="567" spans="1:11" ht="14.25" customHeight="1">
      <c r="A567" s="247" t="s">
        <v>1113</v>
      </c>
      <c r="B567" s="247" t="s">
        <v>2778</v>
      </c>
      <c r="C567" s="43">
        <v>28</v>
      </c>
      <c r="D567" s="43">
        <v>381862</v>
      </c>
      <c r="E567" s="248">
        <v>2.458</v>
      </c>
      <c r="F567" s="187"/>
      <c r="G567" s="43">
        <f t="shared" si="32"/>
        <v>158900.77131500002</v>
      </c>
      <c r="H567" s="22"/>
      <c r="I567" s="43">
        <f t="shared" si="33"/>
        <v>154497.59000000003</v>
      </c>
      <c r="J567" s="43">
        <f t="shared" si="34"/>
        <v>142446.016</v>
      </c>
      <c r="K567" s="43">
        <f t="shared" si="35"/>
        <v>158900.77131500002</v>
      </c>
    </row>
    <row r="568" spans="1:11" ht="14.25" customHeight="1">
      <c r="A568" s="249" t="s">
        <v>1114</v>
      </c>
      <c r="B568" s="249" t="s">
        <v>2779</v>
      </c>
      <c r="C568" s="43">
        <v>6</v>
      </c>
      <c r="D568" s="43">
        <v>193581</v>
      </c>
      <c r="E568" s="248">
        <v>1.322</v>
      </c>
      <c r="F568" s="187"/>
      <c r="G568" s="43">
        <f t="shared" si="32"/>
        <v>85462.497835</v>
      </c>
      <c r="H568" s="22"/>
      <c r="I568" s="43">
        <f t="shared" si="33"/>
        <v>83094.31</v>
      </c>
      <c r="J568" s="43">
        <f t="shared" si="34"/>
        <v>76612.54400000001</v>
      </c>
      <c r="K568" s="43">
        <f t="shared" si="35"/>
        <v>85462.497835</v>
      </c>
    </row>
    <row r="569" spans="1:11" ht="14.25" customHeight="1">
      <c r="A569" s="247" t="s">
        <v>1115</v>
      </c>
      <c r="B569" s="247" t="s">
        <v>3271</v>
      </c>
      <c r="C569" s="43">
        <v>28</v>
      </c>
      <c r="D569" s="43">
        <v>309017</v>
      </c>
      <c r="E569" s="248">
        <v>1.545</v>
      </c>
      <c r="F569" s="187"/>
      <c r="G569" s="43">
        <f t="shared" si="32"/>
        <v>99878.63778749999</v>
      </c>
      <c r="H569" s="22"/>
      <c r="I569" s="43">
        <f t="shared" si="33"/>
        <v>97110.97499999999</v>
      </c>
      <c r="J569" s="43">
        <f t="shared" si="34"/>
        <v>89535.84</v>
      </c>
      <c r="K569" s="43">
        <f t="shared" si="35"/>
        <v>99878.63778749999</v>
      </c>
    </row>
    <row r="570" spans="1:11" ht="14.25" customHeight="1">
      <c r="A570" s="249" t="s">
        <v>1116</v>
      </c>
      <c r="B570" s="249" t="s">
        <v>3272</v>
      </c>
      <c r="C570" s="43">
        <v>20</v>
      </c>
      <c r="D570" s="43">
        <v>186481</v>
      </c>
      <c r="E570" s="248">
        <v>0.979</v>
      </c>
      <c r="F570" s="187"/>
      <c r="G570" s="43">
        <f t="shared" si="32"/>
        <v>63288.7937825</v>
      </c>
      <c r="H570" s="22"/>
      <c r="I570" s="43">
        <f t="shared" si="33"/>
        <v>61535.045</v>
      </c>
      <c r="J570" s="43">
        <f t="shared" si="34"/>
        <v>56735.008</v>
      </c>
      <c r="K570" s="43">
        <f t="shared" si="35"/>
        <v>63288.7937825</v>
      </c>
    </row>
    <row r="571" spans="1:11" ht="14.25" customHeight="1">
      <c r="A571" s="247" t="s">
        <v>1117</v>
      </c>
      <c r="B571" s="247" t="s">
        <v>3273</v>
      </c>
      <c r="C571" s="43">
        <v>12</v>
      </c>
      <c r="D571" s="43">
        <v>123479</v>
      </c>
      <c r="E571" s="248">
        <v>0.666</v>
      </c>
      <c r="F571" s="187"/>
      <c r="G571" s="43">
        <f t="shared" si="32"/>
        <v>43054.480755</v>
      </c>
      <c r="H571" s="22"/>
      <c r="I571" s="43">
        <f t="shared" si="33"/>
        <v>41861.43</v>
      </c>
      <c r="J571" s="43">
        <f t="shared" si="34"/>
        <v>38596.032</v>
      </c>
      <c r="K571" s="43">
        <f t="shared" si="35"/>
        <v>43054.480755</v>
      </c>
    </row>
    <row r="572" spans="1:11" ht="14.25" customHeight="1">
      <c r="A572" s="249" t="s">
        <v>1118</v>
      </c>
      <c r="B572" s="249" t="s">
        <v>3276</v>
      </c>
      <c r="C572" s="43">
        <v>13</v>
      </c>
      <c r="D572" s="43">
        <v>167596</v>
      </c>
      <c r="E572" s="248">
        <v>1.008</v>
      </c>
      <c r="F572" s="187"/>
      <c r="G572" s="43">
        <f t="shared" si="32"/>
        <v>65163.538440000004</v>
      </c>
      <c r="H572" s="22"/>
      <c r="I572" s="43">
        <f t="shared" si="33"/>
        <v>63357.840000000004</v>
      </c>
      <c r="J572" s="43">
        <f t="shared" si="34"/>
        <v>58415.616</v>
      </c>
      <c r="K572" s="43">
        <f t="shared" si="35"/>
        <v>65163.538440000004</v>
      </c>
    </row>
    <row r="573" spans="1:11" ht="14.25" customHeight="1">
      <c r="A573" s="247" t="s">
        <v>1119</v>
      </c>
      <c r="B573" s="247" t="s">
        <v>3277</v>
      </c>
      <c r="C573" s="43">
        <v>6</v>
      </c>
      <c r="D573" s="43">
        <v>88867</v>
      </c>
      <c r="E573" s="248">
        <v>0.62</v>
      </c>
      <c r="F573" s="187"/>
      <c r="G573" s="43">
        <f t="shared" si="32"/>
        <v>40080.74785</v>
      </c>
      <c r="H573" s="22"/>
      <c r="I573" s="43">
        <f t="shared" si="33"/>
        <v>38970.1</v>
      </c>
      <c r="J573" s="43">
        <f t="shared" si="34"/>
        <v>35930.24</v>
      </c>
      <c r="K573" s="43">
        <f t="shared" si="35"/>
        <v>40080.74785</v>
      </c>
    </row>
    <row r="574" spans="1:11" ht="14.25" customHeight="1">
      <c r="A574" s="249" t="s">
        <v>1120</v>
      </c>
      <c r="B574" s="249" t="s">
        <v>3278</v>
      </c>
      <c r="C574" s="43">
        <v>6</v>
      </c>
      <c r="D574" s="43">
        <v>97614</v>
      </c>
      <c r="E574" s="248">
        <v>0.569</v>
      </c>
      <c r="F574" s="187"/>
      <c r="G574" s="43">
        <f t="shared" si="32"/>
        <v>36783.78310749999</v>
      </c>
      <c r="H574" s="22"/>
      <c r="I574" s="43">
        <f t="shared" si="33"/>
        <v>35764.494999999995</v>
      </c>
      <c r="J574" s="43">
        <f t="shared" si="34"/>
        <v>32974.687999999995</v>
      </c>
      <c r="K574" s="43">
        <f t="shared" si="35"/>
        <v>36783.78310749999</v>
      </c>
    </row>
    <row r="575" spans="1:11" ht="14.25" customHeight="1">
      <c r="A575" s="247" t="s">
        <v>1121</v>
      </c>
      <c r="B575" s="247" t="s">
        <v>3279</v>
      </c>
      <c r="C575" s="43">
        <v>5</v>
      </c>
      <c r="D575" s="43">
        <v>69149</v>
      </c>
      <c r="E575" s="248">
        <v>0.427</v>
      </c>
      <c r="F575" s="187"/>
      <c r="G575" s="43">
        <f t="shared" si="32"/>
        <v>27603.9989225</v>
      </c>
      <c r="H575" s="22"/>
      <c r="I575" s="43">
        <f t="shared" si="33"/>
        <v>26839.085</v>
      </c>
      <c r="J575" s="43">
        <f t="shared" si="34"/>
        <v>24745.504</v>
      </c>
      <c r="K575" s="43">
        <f t="shared" si="35"/>
        <v>27603.9989225</v>
      </c>
    </row>
    <row r="576" spans="1:11" ht="14.25" customHeight="1">
      <c r="A576" s="249" t="s">
        <v>1122</v>
      </c>
      <c r="B576" s="249" t="s">
        <v>1123</v>
      </c>
      <c r="C576" s="43">
        <v>18</v>
      </c>
      <c r="D576" s="43">
        <v>287072</v>
      </c>
      <c r="E576" s="248">
        <v>2.047</v>
      </c>
      <c r="F576" s="187"/>
      <c r="G576" s="43">
        <f t="shared" si="32"/>
        <v>132331.1142725</v>
      </c>
      <c r="H576" s="22"/>
      <c r="I576" s="43">
        <f t="shared" si="33"/>
        <v>128664.18500000001</v>
      </c>
      <c r="J576" s="43">
        <f t="shared" si="34"/>
        <v>118627.744</v>
      </c>
      <c r="K576" s="43">
        <f t="shared" si="35"/>
        <v>132331.1142725</v>
      </c>
    </row>
    <row r="577" spans="1:11" ht="14.25" customHeight="1">
      <c r="A577" s="247" t="s">
        <v>1124</v>
      </c>
      <c r="B577" s="247" t="s">
        <v>131</v>
      </c>
      <c r="C577" s="43">
        <v>8</v>
      </c>
      <c r="D577" s="43">
        <v>157334</v>
      </c>
      <c r="E577" s="248">
        <v>1.252</v>
      </c>
      <c r="F577" s="187"/>
      <c r="G577" s="43">
        <f t="shared" si="32"/>
        <v>80937.25211</v>
      </c>
      <c r="H577" s="22"/>
      <c r="I577" s="43">
        <f t="shared" si="33"/>
        <v>78694.46</v>
      </c>
      <c r="J577" s="43">
        <f t="shared" si="34"/>
        <v>72555.904</v>
      </c>
      <c r="K577" s="43">
        <f t="shared" si="35"/>
        <v>80937.25211</v>
      </c>
    </row>
    <row r="578" spans="1:11" ht="14.25" customHeight="1">
      <c r="A578" s="249" t="s">
        <v>1125</v>
      </c>
      <c r="B578" s="249" t="s">
        <v>132</v>
      </c>
      <c r="C578" s="43">
        <v>7</v>
      </c>
      <c r="D578" s="43">
        <v>113761</v>
      </c>
      <c r="E578" s="248">
        <v>1.009</v>
      </c>
      <c r="F578" s="187"/>
      <c r="G578" s="43">
        <f t="shared" si="32"/>
        <v>65228.18480749999</v>
      </c>
      <c r="H578" s="22"/>
      <c r="I578" s="43">
        <f t="shared" si="33"/>
        <v>63420.69499999999</v>
      </c>
      <c r="J578" s="43">
        <f t="shared" si="34"/>
        <v>58473.56799999999</v>
      </c>
      <c r="K578" s="43">
        <f t="shared" si="35"/>
        <v>65228.18480749999</v>
      </c>
    </row>
    <row r="579" spans="1:11" ht="14.25" customHeight="1">
      <c r="A579" s="247" t="s">
        <v>1126</v>
      </c>
      <c r="B579" s="247" t="s">
        <v>1127</v>
      </c>
      <c r="C579" s="43">
        <v>14</v>
      </c>
      <c r="D579" s="43">
        <v>186276</v>
      </c>
      <c r="E579" s="248">
        <v>1.167</v>
      </c>
      <c r="F579" s="187"/>
      <c r="G579" s="43">
        <f t="shared" si="32"/>
        <v>75442.3108725</v>
      </c>
      <c r="H579" s="22"/>
      <c r="I579" s="43">
        <f t="shared" si="33"/>
        <v>73351.785</v>
      </c>
      <c r="J579" s="43">
        <f t="shared" si="34"/>
        <v>67629.984</v>
      </c>
      <c r="K579" s="43">
        <f t="shared" si="35"/>
        <v>75442.3108725</v>
      </c>
    </row>
    <row r="580" spans="1:11" ht="14.25" customHeight="1">
      <c r="A580" s="249" t="s">
        <v>1128</v>
      </c>
      <c r="B580" s="249" t="s">
        <v>133</v>
      </c>
      <c r="C580" s="43">
        <v>7</v>
      </c>
      <c r="D580" s="43">
        <v>103190</v>
      </c>
      <c r="E580" s="248">
        <v>0.752</v>
      </c>
      <c r="F580" s="187"/>
      <c r="G580" s="43">
        <f t="shared" si="32"/>
        <v>48614.06836</v>
      </c>
      <c r="H580" s="22"/>
      <c r="I580" s="43">
        <f t="shared" si="33"/>
        <v>47266.96</v>
      </c>
      <c r="J580" s="43">
        <f t="shared" si="34"/>
        <v>43579.904</v>
      </c>
      <c r="K580" s="43">
        <f t="shared" si="35"/>
        <v>48614.06836</v>
      </c>
    </row>
    <row r="581" spans="1:11" ht="14.25" customHeight="1">
      <c r="A581" s="247" t="s">
        <v>1129</v>
      </c>
      <c r="B581" s="247" t="s">
        <v>134</v>
      </c>
      <c r="C581" s="43">
        <v>6</v>
      </c>
      <c r="D581" s="43">
        <v>71681</v>
      </c>
      <c r="E581" s="248">
        <v>0.517</v>
      </c>
      <c r="F581" s="187"/>
      <c r="G581" s="43">
        <f t="shared" si="32"/>
        <v>33422.1719975</v>
      </c>
      <c r="H581" s="22"/>
      <c r="I581" s="43">
        <f t="shared" si="33"/>
        <v>32496.035</v>
      </c>
      <c r="J581" s="43">
        <f t="shared" si="34"/>
        <v>29961.184</v>
      </c>
      <c r="K581" s="43">
        <f t="shared" si="35"/>
        <v>33422.1719975</v>
      </c>
    </row>
    <row r="582" spans="1:11" ht="14.25" customHeight="1">
      <c r="A582" s="249" t="s">
        <v>1130</v>
      </c>
      <c r="B582" s="249" t="s">
        <v>135</v>
      </c>
      <c r="C582" s="43">
        <v>9</v>
      </c>
      <c r="D582" s="43">
        <v>140906</v>
      </c>
      <c r="E582" s="248">
        <v>0.636</v>
      </c>
      <c r="F582" s="187"/>
      <c r="G582" s="43">
        <f t="shared" si="32"/>
        <v>41115.08973</v>
      </c>
      <c r="H582" s="22"/>
      <c r="I582" s="43">
        <f t="shared" si="33"/>
        <v>39975.78</v>
      </c>
      <c r="J582" s="43">
        <f t="shared" si="34"/>
        <v>36857.472</v>
      </c>
      <c r="K582" s="43">
        <f t="shared" si="35"/>
        <v>41115.08973</v>
      </c>
    </row>
    <row r="583" spans="1:11" ht="14.25" customHeight="1">
      <c r="A583" s="247" t="s">
        <v>1131</v>
      </c>
      <c r="B583" s="247" t="s">
        <v>136</v>
      </c>
      <c r="C583" s="43">
        <v>5</v>
      </c>
      <c r="D583" s="43">
        <v>98820</v>
      </c>
      <c r="E583" s="248">
        <v>0.923</v>
      </c>
      <c r="F583" s="187"/>
      <c r="G583" s="43">
        <f t="shared" si="32"/>
        <v>59668.5972025</v>
      </c>
      <c r="H583" s="22"/>
      <c r="I583" s="43">
        <f t="shared" si="33"/>
        <v>58015.165</v>
      </c>
      <c r="J583" s="43">
        <f t="shared" si="34"/>
        <v>53489.696</v>
      </c>
      <c r="K583" s="43">
        <f t="shared" si="35"/>
        <v>59668.5972025</v>
      </c>
    </row>
    <row r="584" spans="1:11" ht="14.25" customHeight="1">
      <c r="A584" s="249" t="s">
        <v>1132</v>
      </c>
      <c r="B584" s="249" t="s">
        <v>2686</v>
      </c>
      <c r="C584" s="43">
        <v>5</v>
      </c>
      <c r="D584" s="43">
        <v>112232</v>
      </c>
      <c r="E584" s="248">
        <v>0.694</v>
      </c>
      <c r="F584" s="187"/>
      <c r="G584" s="43">
        <f t="shared" si="32"/>
        <v>44864.57904499999</v>
      </c>
      <c r="H584" s="22"/>
      <c r="I584" s="43">
        <f t="shared" si="33"/>
        <v>43621.369999999995</v>
      </c>
      <c r="J584" s="43">
        <f t="shared" si="34"/>
        <v>40218.687999999995</v>
      </c>
      <c r="K584" s="43">
        <f t="shared" si="35"/>
        <v>44864.57904499999</v>
      </c>
    </row>
    <row r="585" spans="1:11" ht="14.25" customHeight="1">
      <c r="A585" s="247" t="s">
        <v>1133</v>
      </c>
      <c r="B585" s="247" t="s">
        <v>1134</v>
      </c>
      <c r="C585" s="43">
        <v>7</v>
      </c>
      <c r="D585" s="43">
        <v>112620</v>
      </c>
      <c r="E585" s="248">
        <v>0.68</v>
      </c>
      <c r="F585" s="187"/>
      <c r="G585" s="43">
        <f t="shared" si="32"/>
        <v>43959.5299</v>
      </c>
      <c r="H585" s="22"/>
      <c r="I585" s="43">
        <f t="shared" si="33"/>
        <v>42741.4</v>
      </c>
      <c r="J585" s="43">
        <f t="shared" si="34"/>
        <v>39407.36</v>
      </c>
      <c r="K585" s="43">
        <f t="shared" si="35"/>
        <v>43959.5299</v>
      </c>
    </row>
    <row r="586" spans="1:11" ht="14.25" customHeight="1">
      <c r="A586" s="249" t="s">
        <v>1135</v>
      </c>
      <c r="B586" s="249" t="s">
        <v>1136</v>
      </c>
      <c r="C586" s="43">
        <v>6</v>
      </c>
      <c r="D586" s="43">
        <v>76526</v>
      </c>
      <c r="E586" s="248">
        <v>0.483</v>
      </c>
      <c r="F586" s="187"/>
      <c r="G586" s="43">
        <f t="shared" si="32"/>
        <v>31224.1955025</v>
      </c>
      <c r="H586" s="22"/>
      <c r="I586" s="43">
        <f t="shared" si="33"/>
        <v>30358.965</v>
      </c>
      <c r="J586" s="43">
        <f t="shared" si="34"/>
        <v>27990.816</v>
      </c>
      <c r="K586" s="43">
        <f t="shared" si="35"/>
        <v>31224.1955025</v>
      </c>
    </row>
    <row r="587" spans="1:11" ht="14.25" customHeight="1">
      <c r="A587" s="247" t="s">
        <v>1137</v>
      </c>
      <c r="B587" s="247" t="s">
        <v>1138</v>
      </c>
      <c r="C587" s="43">
        <v>9</v>
      </c>
      <c r="D587" s="43">
        <v>116096</v>
      </c>
      <c r="E587" s="248">
        <v>0.605</v>
      </c>
      <c r="F587" s="187"/>
      <c r="G587" s="43">
        <f t="shared" si="32"/>
        <v>39111.0523375</v>
      </c>
      <c r="H587" s="22"/>
      <c r="I587" s="43">
        <f t="shared" si="33"/>
        <v>38027.275</v>
      </c>
      <c r="J587" s="43">
        <f t="shared" si="34"/>
        <v>35060.96</v>
      </c>
      <c r="K587" s="43">
        <f t="shared" si="35"/>
        <v>39111.0523375</v>
      </c>
    </row>
    <row r="588" spans="1:11" ht="14.25" customHeight="1">
      <c r="A588" s="249" t="s">
        <v>1139</v>
      </c>
      <c r="B588" s="249" t="s">
        <v>1140</v>
      </c>
      <c r="C588" s="43">
        <v>6</v>
      </c>
      <c r="D588" s="43">
        <v>93260</v>
      </c>
      <c r="E588" s="248">
        <v>0.492</v>
      </c>
      <c r="F588" s="187"/>
      <c r="G588" s="43">
        <f t="shared" si="32"/>
        <v>31806.01281</v>
      </c>
      <c r="H588" s="22"/>
      <c r="I588" s="43">
        <f t="shared" si="33"/>
        <v>30924.66</v>
      </c>
      <c r="J588" s="43">
        <f t="shared" si="34"/>
        <v>28512.384</v>
      </c>
      <c r="K588" s="43">
        <f t="shared" si="35"/>
        <v>31806.01281</v>
      </c>
    </row>
    <row r="589" spans="1:11" ht="14.25" customHeight="1">
      <c r="A589" s="247" t="s">
        <v>1141</v>
      </c>
      <c r="B589" s="247" t="s">
        <v>2979</v>
      </c>
      <c r="C589" s="43">
        <v>5</v>
      </c>
      <c r="D589" s="43">
        <v>87446</v>
      </c>
      <c r="E589" s="248">
        <v>0.478</v>
      </c>
      <c r="F589" s="187"/>
      <c r="G589" s="43">
        <f t="shared" si="32"/>
        <v>30900.963665</v>
      </c>
      <c r="H589" s="22"/>
      <c r="I589" s="43">
        <f t="shared" si="33"/>
        <v>30044.69</v>
      </c>
      <c r="J589" s="43">
        <f t="shared" si="34"/>
        <v>27701.056</v>
      </c>
      <c r="K589" s="43">
        <f t="shared" si="35"/>
        <v>30900.963665</v>
      </c>
    </row>
    <row r="590" spans="1:11" ht="14.25" customHeight="1">
      <c r="A590" s="249" t="s">
        <v>1142</v>
      </c>
      <c r="B590" s="249" t="s">
        <v>2980</v>
      </c>
      <c r="C590" s="43">
        <v>4</v>
      </c>
      <c r="D590" s="43">
        <v>45694</v>
      </c>
      <c r="E590" s="248">
        <v>0.279</v>
      </c>
      <c r="F590" s="187"/>
      <c r="G590" s="43">
        <f t="shared" si="32"/>
        <v>18036.3365325</v>
      </c>
      <c r="H590" s="22"/>
      <c r="I590" s="43">
        <f t="shared" si="33"/>
        <v>17536.545000000002</v>
      </c>
      <c r="J590" s="43">
        <f t="shared" si="34"/>
        <v>16168.608000000002</v>
      </c>
      <c r="K590" s="43">
        <f t="shared" si="35"/>
        <v>18036.3365325</v>
      </c>
    </row>
    <row r="591" spans="1:11" ht="14.25" customHeight="1">
      <c r="A591" s="247" t="s">
        <v>1143</v>
      </c>
      <c r="B591" s="247" t="s">
        <v>1144</v>
      </c>
      <c r="C591" s="43">
        <v>4</v>
      </c>
      <c r="D591" s="43">
        <v>86505</v>
      </c>
      <c r="E591" s="248">
        <v>0.636</v>
      </c>
      <c r="F591" s="187"/>
      <c r="G591" s="43">
        <f t="shared" si="32"/>
        <v>41115.08973</v>
      </c>
      <c r="H591" s="22"/>
      <c r="I591" s="43">
        <f t="shared" si="33"/>
        <v>39975.78</v>
      </c>
      <c r="J591" s="43">
        <f t="shared" si="34"/>
        <v>36857.472</v>
      </c>
      <c r="K591" s="43">
        <f t="shared" si="35"/>
        <v>41115.08973</v>
      </c>
    </row>
    <row r="592" spans="1:11" ht="14.25" customHeight="1">
      <c r="A592" s="249" t="s">
        <v>1145</v>
      </c>
      <c r="B592" s="249" t="s">
        <v>1146</v>
      </c>
      <c r="C592" s="43">
        <v>4</v>
      </c>
      <c r="D592" s="43">
        <v>66701</v>
      </c>
      <c r="E592" s="248">
        <v>0.511</v>
      </c>
      <c r="F592" s="187"/>
      <c r="G592" s="43">
        <f aca="true" t="shared" si="36" ref="G592:G655">(E592*$G$4)*$K$10</f>
        <v>33034.2937925</v>
      </c>
      <c r="H592" s="22"/>
      <c r="I592" s="43">
        <f aca="true" t="shared" si="37" ref="I592:I655">E592*$G$4</f>
        <v>32118.905</v>
      </c>
      <c r="J592" s="43">
        <f aca="true" t="shared" si="38" ref="J592:J655">E592*$G$3</f>
        <v>29613.472</v>
      </c>
      <c r="K592" s="43">
        <f aca="true" t="shared" si="39" ref="K592:K655">(E592*$G$4)*$K$10</f>
        <v>33034.2937925</v>
      </c>
    </row>
    <row r="593" spans="1:11" ht="14.25" customHeight="1">
      <c r="A593" s="247" t="s">
        <v>1147</v>
      </c>
      <c r="B593" s="247" t="s">
        <v>229</v>
      </c>
      <c r="C593" s="43">
        <v>4</v>
      </c>
      <c r="D593" s="43">
        <v>45656</v>
      </c>
      <c r="E593" s="248">
        <v>0.369</v>
      </c>
      <c r="F593" s="187"/>
      <c r="G593" s="43">
        <f t="shared" si="36"/>
        <v>23854.509607499996</v>
      </c>
      <c r="H593" s="22"/>
      <c r="I593" s="43">
        <f t="shared" si="37"/>
        <v>23193.495</v>
      </c>
      <c r="J593" s="43">
        <f t="shared" si="38"/>
        <v>21384.288</v>
      </c>
      <c r="K593" s="43">
        <f t="shared" si="39"/>
        <v>23854.509607499996</v>
      </c>
    </row>
    <row r="594" spans="1:11" ht="13.5" customHeight="1">
      <c r="A594" s="249" t="s">
        <v>1148</v>
      </c>
      <c r="B594" s="249" t="s">
        <v>3515</v>
      </c>
      <c r="C594" s="43">
        <v>6</v>
      </c>
      <c r="D594" s="43">
        <v>74448</v>
      </c>
      <c r="E594" s="248">
        <v>0.465</v>
      </c>
      <c r="F594" s="187"/>
      <c r="G594" s="43">
        <f t="shared" si="36"/>
        <v>30060.5608875</v>
      </c>
      <c r="H594" s="22"/>
      <c r="I594" s="43">
        <f t="shared" si="37"/>
        <v>29227.575</v>
      </c>
      <c r="J594" s="43">
        <f t="shared" si="38"/>
        <v>26947.68</v>
      </c>
      <c r="K594" s="43">
        <f t="shared" si="39"/>
        <v>30060.5608875</v>
      </c>
    </row>
    <row r="595" spans="1:11" ht="14.25" customHeight="1">
      <c r="A595" s="247" t="s">
        <v>1149</v>
      </c>
      <c r="B595" s="247" t="s">
        <v>1150</v>
      </c>
      <c r="C595" s="43">
        <v>6</v>
      </c>
      <c r="D595" s="43">
        <v>82158</v>
      </c>
      <c r="E595" s="248">
        <v>0.505</v>
      </c>
      <c r="F595" s="187"/>
      <c r="G595" s="43">
        <f t="shared" si="36"/>
        <v>32646.4155875</v>
      </c>
      <c r="H595" s="22"/>
      <c r="I595" s="43">
        <f t="shared" si="37"/>
        <v>31741.775</v>
      </c>
      <c r="J595" s="43">
        <f t="shared" si="38"/>
        <v>29265.760000000002</v>
      </c>
      <c r="K595" s="43">
        <f t="shared" si="39"/>
        <v>32646.4155875</v>
      </c>
    </row>
    <row r="596" spans="1:11" ht="14.25" customHeight="1">
      <c r="A596" s="249" t="s">
        <v>1151</v>
      </c>
      <c r="B596" s="249" t="s">
        <v>1152</v>
      </c>
      <c r="C596" s="43">
        <v>5</v>
      </c>
      <c r="D596" s="43">
        <v>64319</v>
      </c>
      <c r="E596" s="248">
        <v>0.386</v>
      </c>
      <c r="F596" s="187"/>
      <c r="G596" s="43">
        <f t="shared" si="36"/>
        <v>24953.497854999998</v>
      </c>
      <c r="H596" s="22"/>
      <c r="I596" s="43">
        <f t="shared" si="37"/>
        <v>24262.03</v>
      </c>
      <c r="J596" s="43">
        <f t="shared" si="38"/>
        <v>22369.472</v>
      </c>
      <c r="K596" s="43">
        <f t="shared" si="39"/>
        <v>24953.497854999998</v>
      </c>
    </row>
    <row r="597" spans="1:11" ht="14.25" customHeight="1">
      <c r="A597" s="247" t="s">
        <v>1153</v>
      </c>
      <c r="B597" s="247" t="s">
        <v>137</v>
      </c>
      <c r="C597" s="43">
        <v>9</v>
      </c>
      <c r="D597" s="43">
        <v>133025</v>
      </c>
      <c r="E597" s="248">
        <v>0.905</v>
      </c>
      <c r="F597" s="187"/>
      <c r="G597" s="43">
        <f t="shared" si="36"/>
        <v>58504.9625875</v>
      </c>
      <c r="H597" s="22"/>
      <c r="I597" s="43">
        <f t="shared" si="37"/>
        <v>56883.775</v>
      </c>
      <c r="J597" s="43">
        <f t="shared" si="38"/>
        <v>52446.560000000005</v>
      </c>
      <c r="K597" s="43">
        <f t="shared" si="39"/>
        <v>58504.9625875</v>
      </c>
    </row>
    <row r="598" spans="1:11" ht="14.25" customHeight="1">
      <c r="A598" s="249" t="s">
        <v>1154</v>
      </c>
      <c r="B598" s="249" t="s">
        <v>2687</v>
      </c>
      <c r="C598" s="43">
        <v>34</v>
      </c>
      <c r="D598" s="43">
        <v>543144</v>
      </c>
      <c r="E598" s="248">
        <v>1.766</v>
      </c>
      <c r="F598" s="187"/>
      <c r="G598" s="43">
        <f t="shared" si="36"/>
        <v>114165.48500500001</v>
      </c>
      <c r="H598" s="22"/>
      <c r="I598" s="43">
        <f t="shared" si="37"/>
        <v>111001.93000000001</v>
      </c>
      <c r="J598" s="43">
        <f t="shared" si="38"/>
        <v>102343.232</v>
      </c>
      <c r="K598" s="43">
        <f t="shared" si="39"/>
        <v>114165.48500500001</v>
      </c>
    </row>
    <row r="599" spans="1:11" ht="14.25" customHeight="1">
      <c r="A599" s="247" t="s">
        <v>2499</v>
      </c>
      <c r="B599" s="247" t="s">
        <v>2500</v>
      </c>
      <c r="C599" s="43">
        <v>104</v>
      </c>
      <c r="D599" s="43">
        <v>1741129</v>
      </c>
      <c r="E599" s="248">
        <v>9.968</v>
      </c>
      <c r="F599" s="187"/>
      <c r="G599" s="43">
        <f t="shared" si="36"/>
        <v>644394.99124</v>
      </c>
      <c r="H599" s="22"/>
      <c r="I599" s="43">
        <f t="shared" si="37"/>
        <v>626538.64</v>
      </c>
      <c r="J599" s="43">
        <f t="shared" si="38"/>
        <v>577665.536</v>
      </c>
      <c r="K599" s="43">
        <f t="shared" si="39"/>
        <v>644394.99124</v>
      </c>
    </row>
    <row r="600" spans="1:11" ht="14.25" customHeight="1">
      <c r="A600" s="249" t="s">
        <v>1155</v>
      </c>
      <c r="B600" s="249" t="s">
        <v>138</v>
      </c>
      <c r="C600" s="43">
        <v>124</v>
      </c>
      <c r="D600" s="43">
        <v>2574021</v>
      </c>
      <c r="E600" s="248">
        <v>16.968</v>
      </c>
      <c r="F600" s="187"/>
      <c r="G600" s="43">
        <f t="shared" si="36"/>
        <v>1096919.56374</v>
      </c>
      <c r="H600" s="22"/>
      <c r="I600" s="43">
        <f t="shared" si="37"/>
        <v>1066523.64</v>
      </c>
      <c r="J600" s="43">
        <f t="shared" si="38"/>
        <v>983329.536</v>
      </c>
      <c r="K600" s="43">
        <f t="shared" si="39"/>
        <v>1096919.56374</v>
      </c>
    </row>
    <row r="601" spans="1:11" ht="14.25" customHeight="1">
      <c r="A601" s="247" t="s">
        <v>1156</v>
      </c>
      <c r="B601" s="247" t="s">
        <v>139</v>
      </c>
      <c r="C601" s="43">
        <v>104</v>
      </c>
      <c r="D601" s="43">
        <v>1678982</v>
      </c>
      <c r="E601" s="248">
        <v>10.294</v>
      </c>
      <c r="F601" s="187"/>
      <c r="G601" s="43">
        <f t="shared" si="36"/>
        <v>665469.7070449999</v>
      </c>
      <c r="H601" s="22"/>
      <c r="I601" s="43">
        <f t="shared" si="37"/>
        <v>647029.37</v>
      </c>
      <c r="J601" s="43">
        <f t="shared" si="38"/>
        <v>596557.888</v>
      </c>
      <c r="K601" s="43">
        <f t="shared" si="39"/>
        <v>665469.7070449999</v>
      </c>
    </row>
    <row r="602" spans="1:11" ht="14.25" customHeight="1">
      <c r="A602" s="249" t="s">
        <v>1157</v>
      </c>
      <c r="B602" s="249" t="s">
        <v>140</v>
      </c>
      <c r="C602" s="43">
        <v>77</v>
      </c>
      <c r="D602" s="43">
        <v>1146600</v>
      </c>
      <c r="E602" s="248">
        <v>6.168</v>
      </c>
      <c r="F602" s="187"/>
      <c r="G602" s="43">
        <f t="shared" si="36"/>
        <v>398738.79474</v>
      </c>
      <c r="H602" s="22"/>
      <c r="I602" s="43">
        <f t="shared" si="37"/>
        <v>387689.64</v>
      </c>
      <c r="J602" s="43">
        <f t="shared" si="38"/>
        <v>357447.936</v>
      </c>
      <c r="K602" s="43">
        <f t="shared" si="39"/>
        <v>398738.79474</v>
      </c>
    </row>
    <row r="603" spans="1:11" ht="14.25" customHeight="1">
      <c r="A603" s="247" t="s">
        <v>1158</v>
      </c>
      <c r="B603" s="247" t="s">
        <v>141</v>
      </c>
      <c r="C603" s="43">
        <v>41</v>
      </c>
      <c r="D603" s="43">
        <v>518128</v>
      </c>
      <c r="E603" s="248">
        <v>2.694</v>
      </c>
      <c r="F603" s="187"/>
      <c r="G603" s="43">
        <f t="shared" si="36"/>
        <v>174157.31404499998</v>
      </c>
      <c r="H603" s="22"/>
      <c r="I603" s="43">
        <f t="shared" si="37"/>
        <v>169331.37</v>
      </c>
      <c r="J603" s="43">
        <f t="shared" si="38"/>
        <v>156122.688</v>
      </c>
      <c r="K603" s="43">
        <f t="shared" si="39"/>
        <v>174157.31404499998</v>
      </c>
    </row>
    <row r="604" spans="1:11" ht="14.25" customHeight="1">
      <c r="A604" s="249" t="s">
        <v>1159</v>
      </c>
      <c r="B604" s="249" t="s">
        <v>1160</v>
      </c>
      <c r="C604" s="43">
        <v>82</v>
      </c>
      <c r="D604" s="43">
        <v>1074168</v>
      </c>
      <c r="E604" s="248">
        <v>5.978</v>
      </c>
      <c r="F604" s="187"/>
      <c r="G604" s="43">
        <f t="shared" si="36"/>
        <v>386455.984915</v>
      </c>
      <c r="H604" s="22"/>
      <c r="I604" s="43">
        <f t="shared" si="37"/>
        <v>375747.19</v>
      </c>
      <c r="J604" s="43">
        <f t="shared" si="38"/>
        <v>346437.056</v>
      </c>
      <c r="K604" s="43">
        <f t="shared" si="39"/>
        <v>386455.984915</v>
      </c>
    </row>
    <row r="605" spans="1:11" ht="14.25" customHeight="1">
      <c r="A605" s="247" t="s">
        <v>1161</v>
      </c>
      <c r="B605" s="247" t="s">
        <v>142</v>
      </c>
      <c r="C605" s="43">
        <v>43</v>
      </c>
      <c r="D605" s="43">
        <v>1788247</v>
      </c>
      <c r="E605" s="248">
        <v>9.277</v>
      </c>
      <c r="F605" s="187"/>
      <c r="G605" s="43">
        <f t="shared" si="36"/>
        <v>599724.3512975</v>
      </c>
      <c r="H605" s="22"/>
      <c r="I605" s="43">
        <f t="shared" si="37"/>
        <v>583105.835</v>
      </c>
      <c r="J605" s="43">
        <f t="shared" si="38"/>
        <v>537620.7039999999</v>
      </c>
      <c r="K605" s="43">
        <f t="shared" si="39"/>
        <v>599724.3512975</v>
      </c>
    </row>
    <row r="606" spans="1:11" ht="14.25" customHeight="1">
      <c r="A606" s="249" t="s">
        <v>1162</v>
      </c>
      <c r="B606" s="249" t="s">
        <v>143</v>
      </c>
      <c r="C606" s="43">
        <v>27</v>
      </c>
      <c r="D606" s="43">
        <v>593049</v>
      </c>
      <c r="E606" s="248">
        <v>2.869</v>
      </c>
      <c r="F606" s="187"/>
      <c r="G606" s="43">
        <f t="shared" si="36"/>
        <v>185470.42835750003</v>
      </c>
      <c r="H606" s="22"/>
      <c r="I606" s="43">
        <f t="shared" si="37"/>
        <v>180330.99500000002</v>
      </c>
      <c r="J606" s="43">
        <f t="shared" si="38"/>
        <v>166264.288</v>
      </c>
      <c r="K606" s="43">
        <f t="shared" si="39"/>
        <v>185470.42835750003</v>
      </c>
    </row>
    <row r="607" spans="1:11" ht="14.25" customHeight="1">
      <c r="A607" s="247" t="s">
        <v>1163</v>
      </c>
      <c r="B607" s="247" t="s">
        <v>1164</v>
      </c>
      <c r="C607" s="43">
        <v>32</v>
      </c>
      <c r="D607" s="43">
        <v>955850</v>
      </c>
      <c r="E607" s="248">
        <v>2.734</v>
      </c>
      <c r="F607" s="187"/>
      <c r="G607" s="43">
        <f t="shared" si="36"/>
        <v>176743.168745</v>
      </c>
      <c r="H607" s="22"/>
      <c r="I607" s="43">
        <f t="shared" si="37"/>
        <v>171845.57</v>
      </c>
      <c r="J607" s="43">
        <f t="shared" si="38"/>
        <v>158440.768</v>
      </c>
      <c r="K607" s="43">
        <f t="shared" si="39"/>
        <v>176743.168745</v>
      </c>
    </row>
    <row r="608" spans="1:11" ht="14.25" customHeight="1">
      <c r="A608" s="249" t="s">
        <v>1165</v>
      </c>
      <c r="B608" s="249" t="s">
        <v>144</v>
      </c>
      <c r="C608" s="43">
        <v>12</v>
      </c>
      <c r="D608" s="43">
        <v>185727</v>
      </c>
      <c r="E608" s="248">
        <v>0.887</v>
      </c>
      <c r="F608" s="187"/>
      <c r="G608" s="43">
        <f t="shared" si="36"/>
        <v>57341.3279725</v>
      </c>
      <c r="H608" s="22"/>
      <c r="I608" s="43">
        <f t="shared" si="37"/>
        <v>55752.385</v>
      </c>
      <c r="J608" s="43">
        <f t="shared" si="38"/>
        <v>51403.424</v>
      </c>
      <c r="K608" s="43">
        <f t="shared" si="39"/>
        <v>57341.3279725</v>
      </c>
    </row>
    <row r="609" spans="1:11" ht="14.25" customHeight="1">
      <c r="A609" s="247" t="s">
        <v>1166</v>
      </c>
      <c r="B609" s="247" t="s">
        <v>2817</v>
      </c>
      <c r="C609" s="43">
        <v>6</v>
      </c>
      <c r="D609" s="43">
        <v>85243</v>
      </c>
      <c r="E609" s="248">
        <v>0.462</v>
      </c>
      <c r="F609" s="187"/>
      <c r="G609" s="43">
        <f t="shared" si="36"/>
        <v>29866.621785000003</v>
      </c>
      <c r="H609" s="22"/>
      <c r="I609" s="43">
        <f t="shared" si="37"/>
        <v>29039.010000000002</v>
      </c>
      <c r="J609" s="43">
        <f t="shared" si="38"/>
        <v>26773.824</v>
      </c>
      <c r="K609" s="43">
        <f t="shared" si="39"/>
        <v>29866.621785000003</v>
      </c>
    </row>
    <row r="610" spans="1:11" ht="14.25" customHeight="1">
      <c r="A610" s="249" t="s">
        <v>1167</v>
      </c>
      <c r="B610" s="249" t="s">
        <v>1168</v>
      </c>
      <c r="C610" s="43">
        <v>14</v>
      </c>
      <c r="D610" s="43">
        <v>389739</v>
      </c>
      <c r="E610" s="248">
        <v>2.347</v>
      </c>
      <c r="F610" s="187"/>
      <c r="G610" s="43">
        <f t="shared" si="36"/>
        <v>151725.0245225</v>
      </c>
      <c r="H610" s="22"/>
      <c r="I610" s="43">
        <f t="shared" si="37"/>
        <v>147520.685</v>
      </c>
      <c r="J610" s="43">
        <f t="shared" si="38"/>
        <v>136013.344</v>
      </c>
      <c r="K610" s="43">
        <f t="shared" si="39"/>
        <v>151725.0245225</v>
      </c>
    </row>
    <row r="611" spans="1:11" ht="14.25" customHeight="1">
      <c r="A611" s="247" t="s">
        <v>1169</v>
      </c>
      <c r="B611" s="247" t="s">
        <v>2688</v>
      </c>
      <c r="C611" s="43">
        <v>9</v>
      </c>
      <c r="D611" s="43">
        <v>222307</v>
      </c>
      <c r="E611" s="248">
        <v>1.175</v>
      </c>
      <c r="F611" s="187"/>
      <c r="G611" s="43">
        <f t="shared" si="36"/>
        <v>75959.4818125</v>
      </c>
      <c r="H611" s="22"/>
      <c r="I611" s="43">
        <f t="shared" si="37"/>
        <v>73854.625</v>
      </c>
      <c r="J611" s="43">
        <f t="shared" si="38"/>
        <v>68093.6</v>
      </c>
      <c r="K611" s="43">
        <f t="shared" si="39"/>
        <v>75959.4818125</v>
      </c>
    </row>
    <row r="612" spans="1:11" ht="14.25" customHeight="1">
      <c r="A612" s="249" t="s">
        <v>1170</v>
      </c>
      <c r="B612" s="249" t="s">
        <v>3516</v>
      </c>
      <c r="C612" s="43">
        <v>18</v>
      </c>
      <c r="D612" s="43">
        <v>189858</v>
      </c>
      <c r="E612" s="248">
        <v>0.959</v>
      </c>
      <c r="F612" s="187"/>
      <c r="G612" s="43">
        <f t="shared" si="36"/>
        <v>61995.8664325</v>
      </c>
      <c r="H612" s="22"/>
      <c r="I612" s="43">
        <f t="shared" si="37"/>
        <v>60277.945</v>
      </c>
      <c r="J612" s="43">
        <f t="shared" si="38"/>
        <v>55575.968</v>
      </c>
      <c r="K612" s="43">
        <f t="shared" si="39"/>
        <v>61995.8664325</v>
      </c>
    </row>
    <row r="613" spans="1:11" ht="14.25" customHeight="1">
      <c r="A613" s="247" t="s">
        <v>1171</v>
      </c>
      <c r="B613" s="247" t="s">
        <v>3517</v>
      </c>
      <c r="C613" s="43">
        <v>12</v>
      </c>
      <c r="D613" s="43">
        <v>114521</v>
      </c>
      <c r="E613" s="248">
        <v>0.673</v>
      </c>
      <c r="F613" s="187"/>
      <c r="G613" s="43">
        <f t="shared" si="36"/>
        <v>43507.0053275</v>
      </c>
      <c r="H613" s="22"/>
      <c r="I613" s="43">
        <f t="shared" si="37"/>
        <v>42301.415</v>
      </c>
      <c r="J613" s="43">
        <f t="shared" si="38"/>
        <v>39001.696</v>
      </c>
      <c r="K613" s="43">
        <f t="shared" si="39"/>
        <v>43507.0053275</v>
      </c>
    </row>
    <row r="614" spans="1:11" ht="14.25" customHeight="1">
      <c r="A614" s="249" t="s">
        <v>1172</v>
      </c>
      <c r="B614" s="249" t="s">
        <v>3518</v>
      </c>
      <c r="C614" s="43">
        <v>6</v>
      </c>
      <c r="D614" s="43">
        <v>86386</v>
      </c>
      <c r="E614" s="248">
        <v>0.511</v>
      </c>
      <c r="F614" s="187"/>
      <c r="G614" s="43">
        <f t="shared" si="36"/>
        <v>33034.2937925</v>
      </c>
      <c r="H614" s="22"/>
      <c r="I614" s="43">
        <f t="shared" si="37"/>
        <v>32118.905</v>
      </c>
      <c r="J614" s="43">
        <f t="shared" si="38"/>
        <v>29613.472</v>
      </c>
      <c r="K614" s="43">
        <f t="shared" si="39"/>
        <v>33034.2937925</v>
      </c>
    </row>
    <row r="615" spans="1:11" ht="14.25" customHeight="1">
      <c r="A615" s="247" t="s">
        <v>1173</v>
      </c>
      <c r="B615" s="247" t="s">
        <v>3520</v>
      </c>
      <c r="C615" s="43">
        <v>6</v>
      </c>
      <c r="D615" s="43">
        <v>117453</v>
      </c>
      <c r="E615" s="248">
        <v>0.626</v>
      </c>
      <c r="F615" s="187"/>
      <c r="G615" s="43">
        <f t="shared" si="36"/>
        <v>40468.626055</v>
      </c>
      <c r="H615" s="22"/>
      <c r="I615" s="43">
        <f t="shared" si="37"/>
        <v>39347.23</v>
      </c>
      <c r="J615" s="43">
        <f t="shared" si="38"/>
        <v>36277.952</v>
      </c>
      <c r="K615" s="43">
        <f t="shared" si="39"/>
        <v>40468.626055</v>
      </c>
    </row>
    <row r="616" spans="1:11" ht="14.25" customHeight="1">
      <c r="A616" s="249" t="s">
        <v>1174</v>
      </c>
      <c r="B616" s="249" t="s">
        <v>1175</v>
      </c>
      <c r="C616" s="43">
        <v>16</v>
      </c>
      <c r="D616" s="43">
        <v>167308</v>
      </c>
      <c r="E616" s="248">
        <v>0.864</v>
      </c>
      <c r="F616" s="187"/>
      <c r="G616" s="43">
        <f t="shared" si="36"/>
        <v>55854.46152</v>
      </c>
      <c r="H616" s="22"/>
      <c r="I616" s="43">
        <f t="shared" si="37"/>
        <v>54306.72</v>
      </c>
      <c r="J616" s="43">
        <f t="shared" si="38"/>
        <v>50070.528</v>
      </c>
      <c r="K616" s="43">
        <f t="shared" si="39"/>
        <v>55854.46152</v>
      </c>
    </row>
    <row r="617" spans="1:11" ht="14.25" customHeight="1">
      <c r="A617" s="247" t="s">
        <v>1176</v>
      </c>
      <c r="B617" s="247" t="s">
        <v>1177</v>
      </c>
      <c r="C617" s="43">
        <v>12</v>
      </c>
      <c r="D617" s="43">
        <v>128536</v>
      </c>
      <c r="E617" s="248">
        <v>0.732</v>
      </c>
      <c r="F617" s="187"/>
      <c r="G617" s="43">
        <f t="shared" si="36"/>
        <v>47321.14101</v>
      </c>
      <c r="H617" s="22"/>
      <c r="I617" s="43">
        <f t="shared" si="37"/>
        <v>46009.86</v>
      </c>
      <c r="J617" s="43">
        <f t="shared" si="38"/>
        <v>42420.864</v>
      </c>
      <c r="K617" s="43">
        <f t="shared" si="39"/>
        <v>47321.14101</v>
      </c>
    </row>
    <row r="618" spans="1:11" ht="14.25" customHeight="1">
      <c r="A618" s="249" t="s">
        <v>1178</v>
      </c>
      <c r="B618" s="249" t="s">
        <v>1179</v>
      </c>
      <c r="C618" s="43">
        <v>22</v>
      </c>
      <c r="D618" s="43">
        <v>273817</v>
      </c>
      <c r="E618" s="248">
        <v>1.391</v>
      </c>
      <c r="F618" s="187"/>
      <c r="G618" s="43">
        <f t="shared" si="36"/>
        <v>89923.0971925</v>
      </c>
      <c r="H618" s="22"/>
      <c r="I618" s="43">
        <f t="shared" si="37"/>
        <v>87431.30500000001</v>
      </c>
      <c r="J618" s="43">
        <f t="shared" si="38"/>
        <v>80611.232</v>
      </c>
      <c r="K618" s="43">
        <f t="shared" si="39"/>
        <v>89923.0971925</v>
      </c>
    </row>
    <row r="619" spans="1:11" ht="14.25" customHeight="1">
      <c r="A619" s="247" t="s">
        <v>1180</v>
      </c>
      <c r="B619" s="247" t="s">
        <v>145</v>
      </c>
      <c r="C619" s="43">
        <v>16</v>
      </c>
      <c r="D619" s="43">
        <v>194838</v>
      </c>
      <c r="E619" s="248">
        <v>1.059</v>
      </c>
      <c r="F619" s="187"/>
      <c r="G619" s="43">
        <f t="shared" si="36"/>
        <v>68460.50318249999</v>
      </c>
      <c r="H619" s="22"/>
      <c r="I619" s="43">
        <f t="shared" si="37"/>
        <v>66563.44499999999</v>
      </c>
      <c r="J619" s="43">
        <f t="shared" si="38"/>
        <v>61371.168</v>
      </c>
      <c r="K619" s="43">
        <f t="shared" si="39"/>
        <v>68460.50318249999</v>
      </c>
    </row>
    <row r="620" spans="1:11" ht="14.25" customHeight="1">
      <c r="A620" s="249" t="s">
        <v>1181</v>
      </c>
      <c r="B620" s="249" t="s">
        <v>146</v>
      </c>
      <c r="C620" s="43">
        <v>9</v>
      </c>
      <c r="D620" s="43">
        <v>131586</v>
      </c>
      <c r="E620" s="248">
        <v>0.719</v>
      </c>
      <c r="F620" s="187"/>
      <c r="G620" s="43">
        <f t="shared" si="36"/>
        <v>46480.73823249999</v>
      </c>
      <c r="H620" s="22"/>
      <c r="I620" s="43">
        <f t="shared" si="37"/>
        <v>45192.744999999995</v>
      </c>
      <c r="J620" s="43">
        <f t="shared" si="38"/>
        <v>41667.488</v>
      </c>
      <c r="K620" s="43">
        <f t="shared" si="39"/>
        <v>46480.73823249999</v>
      </c>
    </row>
    <row r="621" spans="1:11" ht="14.25" customHeight="1">
      <c r="A621" s="247" t="s">
        <v>1182</v>
      </c>
      <c r="B621" s="247" t="s">
        <v>171</v>
      </c>
      <c r="C621" s="43">
        <v>49</v>
      </c>
      <c r="D621" s="43">
        <v>1577833</v>
      </c>
      <c r="E621" s="248">
        <v>11.312</v>
      </c>
      <c r="F621" s="187"/>
      <c r="G621" s="43">
        <f t="shared" si="36"/>
        <v>731279.70916</v>
      </c>
      <c r="H621" s="22"/>
      <c r="I621" s="43">
        <f t="shared" si="37"/>
        <v>711015.76</v>
      </c>
      <c r="J621" s="43">
        <f t="shared" si="38"/>
        <v>655553.024</v>
      </c>
      <c r="K621" s="43">
        <f t="shared" si="39"/>
        <v>731279.70916</v>
      </c>
    </row>
    <row r="622" spans="1:11" ht="14.25" customHeight="1">
      <c r="A622" s="249" t="s">
        <v>1183</v>
      </c>
      <c r="B622" s="249" t="s">
        <v>172</v>
      </c>
      <c r="C622" s="43">
        <v>82</v>
      </c>
      <c r="D622" s="43">
        <v>2005929</v>
      </c>
      <c r="E622" s="248">
        <v>20.479</v>
      </c>
      <c r="F622" s="187"/>
      <c r="G622" s="43">
        <f t="shared" si="36"/>
        <v>1323892.9600324999</v>
      </c>
      <c r="H622" s="22"/>
      <c r="I622" s="43">
        <f t="shared" si="37"/>
        <v>1287207.545</v>
      </c>
      <c r="J622" s="43">
        <f t="shared" si="38"/>
        <v>1186799.008</v>
      </c>
      <c r="K622" s="43">
        <f t="shared" si="39"/>
        <v>1323892.9600324999</v>
      </c>
    </row>
    <row r="623" spans="1:11" ht="14.25" customHeight="1">
      <c r="A623" s="247" t="s">
        <v>1184</v>
      </c>
      <c r="B623" s="247" t="s">
        <v>1185</v>
      </c>
      <c r="C623" s="43">
        <v>47</v>
      </c>
      <c r="D623" s="43">
        <v>800133</v>
      </c>
      <c r="E623" s="248">
        <v>4.383</v>
      </c>
      <c r="F623" s="187"/>
      <c r="G623" s="43">
        <f t="shared" si="36"/>
        <v>283345.0287525</v>
      </c>
      <c r="H623" s="22"/>
      <c r="I623" s="43">
        <f t="shared" si="37"/>
        <v>275493.465</v>
      </c>
      <c r="J623" s="43">
        <f t="shared" si="38"/>
        <v>254003.616</v>
      </c>
      <c r="K623" s="43">
        <f t="shared" si="39"/>
        <v>283345.0287525</v>
      </c>
    </row>
    <row r="624" spans="1:11" ht="14.25" customHeight="1">
      <c r="A624" s="249" t="s">
        <v>1186</v>
      </c>
      <c r="B624" s="249" t="s">
        <v>1187</v>
      </c>
      <c r="C624" s="43">
        <v>51</v>
      </c>
      <c r="D624" s="43">
        <v>654656</v>
      </c>
      <c r="E624" s="248">
        <v>2.985</v>
      </c>
      <c r="F624" s="187"/>
      <c r="G624" s="43">
        <f t="shared" si="36"/>
        <v>192969.40698749997</v>
      </c>
      <c r="H624" s="22"/>
      <c r="I624" s="43">
        <f t="shared" si="37"/>
        <v>187622.175</v>
      </c>
      <c r="J624" s="43">
        <f t="shared" si="38"/>
        <v>172986.72</v>
      </c>
      <c r="K624" s="43">
        <f t="shared" si="39"/>
        <v>192969.40698749997</v>
      </c>
    </row>
    <row r="625" spans="1:11" ht="14.25" customHeight="1">
      <c r="A625" s="247" t="s">
        <v>1188</v>
      </c>
      <c r="B625" s="247" t="s">
        <v>1189</v>
      </c>
      <c r="C625" s="43">
        <v>18</v>
      </c>
      <c r="D625" s="43">
        <v>389357</v>
      </c>
      <c r="E625" s="248">
        <v>2.229</v>
      </c>
      <c r="F625" s="187"/>
      <c r="G625" s="43">
        <f t="shared" si="36"/>
        <v>144096.7531575</v>
      </c>
      <c r="H625" s="22"/>
      <c r="I625" s="43">
        <f t="shared" si="37"/>
        <v>140103.795</v>
      </c>
      <c r="J625" s="43">
        <f t="shared" si="38"/>
        <v>129175.008</v>
      </c>
      <c r="K625" s="43">
        <f t="shared" si="39"/>
        <v>144096.7531575</v>
      </c>
    </row>
    <row r="626" spans="1:11" ht="14.25" customHeight="1">
      <c r="A626" s="249" t="s">
        <v>1190</v>
      </c>
      <c r="B626" s="249" t="s">
        <v>1191</v>
      </c>
      <c r="C626" s="43">
        <v>12</v>
      </c>
      <c r="D626" s="43">
        <v>317719</v>
      </c>
      <c r="E626" s="248">
        <v>1.825</v>
      </c>
      <c r="F626" s="187"/>
      <c r="G626" s="43">
        <f t="shared" si="36"/>
        <v>117979.62068749999</v>
      </c>
      <c r="H626" s="22"/>
      <c r="I626" s="43">
        <f t="shared" si="37"/>
        <v>114710.375</v>
      </c>
      <c r="J626" s="43">
        <f t="shared" si="38"/>
        <v>105762.4</v>
      </c>
      <c r="K626" s="43">
        <f t="shared" si="39"/>
        <v>117979.62068749999</v>
      </c>
    </row>
    <row r="627" spans="1:11" ht="14.25" customHeight="1">
      <c r="A627" s="247" t="s">
        <v>1192</v>
      </c>
      <c r="B627" s="247" t="s">
        <v>147</v>
      </c>
      <c r="C627" s="43">
        <v>26</v>
      </c>
      <c r="D627" s="43">
        <v>464896</v>
      </c>
      <c r="E627" s="248">
        <v>1.927</v>
      </c>
      <c r="F627" s="187"/>
      <c r="G627" s="43">
        <f t="shared" si="36"/>
        <v>124573.5501725</v>
      </c>
      <c r="H627" s="22"/>
      <c r="I627" s="43">
        <f t="shared" si="37"/>
        <v>121121.585</v>
      </c>
      <c r="J627" s="43">
        <f t="shared" si="38"/>
        <v>111673.504</v>
      </c>
      <c r="K627" s="43">
        <f t="shared" si="39"/>
        <v>124573.5501725</v>
      </c>
    </row>
    <row r="628" spans="1:11" ht="14.25" customHeight="1">
      <c r="A628" s="249" t="s">
        <v>1193</v>
      </c>
      <c r="B628" s="249" t="s">
        <v>148</v>
      </c>
      <c r="C628" s="43">
        <v>5</v>
      </c>
      <c r="D628" s="43">
        <v>125750</v>
      </c>
      <c r="E628" s="248">
        <v>0.885</v>
      </c>
      <c r="F628" s="187"/>
      <c r="G628" s="43">
        <f t="shared" si="36"/>
        <v>57212.0352375</v>
      </c>
      <c r="H628" s="22"/>
      <c r="I628" s="43">
        <f t="shared" si="37"/>
        <v>55626.675</v>
      </c>
      <c r="J628" s="43">
        <f t="shared" si="38"/>
        <v>51287.520000000004</v>
      </c>
      <c r="K628" s="43">
        <f t="shared" si="39"/>
        <v>57212.0352375</v>
      </c>
    </row>
    <row r="629" spans="1:11" ht="14.25" customHeight="1">
      <c r="A629" s="247" t="s">
        <v>1194</v>
      </c>
      <c r="B629" s="247" t="s">
        <v>1195</v>
      </c>
      <c r="C629" s="43">
        <v>42</v>
      </c>
      <c r="D629" s="43">
        <v>430412</v>
      </c>
      <c r="E629" s="248">
        <v>2.151</v>
      </c>
      <c r="F629" s="187"/>
      <c r="G629" s="43">
        <f t="shared" si="36"/>
        <v>139054.33649249998</v>
      </c>
      <c r="H629" s="22"/>
      <c r="I629" s="43">
        <f t="shared" si="37"/>
        <v>135201.10499999998</v>
      </c>
      <c r="J629" s="43">
        <f t="shared" si="38"/>
        <v>124654.752</v>
      </c>
      <c r="K629" s="43">
        <f t="shared" si="39"/>
        <v>139054.33649249998</v>
      </c>
    </row>
    <row r="630" spans="1:11" ht="14.25" customHeight="1">
      <c r="A630" s="249" t="s">
        <v>1196</v>
      </c>
      <c r="B630" s="249" t="s">
        <v>149</v>
      </c>
      <c r="C630" s="43">
        <v>30</v>
      </c>
      <c r="D630" s="43">
        <v>303480</v>
      </c>
      <c r="E630" s="248">
        <v>1.494</v>
      </c>
      <c r="F630" s="187"/>
      <c r="G630" s="43">
        <f t="shared" si="36"/>
        <v>96581.67304499999</v>
      </c>
      <c r="H630" s="22"/>
      <c r="I630" s="43">
        <f t="shared" si="37"/>
        <v>93905.37</v>
      </c>
      <c r="J630" s="43">
        <f t="shared" si="38"/>
        <v>86580.288</v>
      </c>
      <c r="K630" s="43">
        <f t="shared" si="39"/>
        <v>96581.67304499999</v>
      </c>
    </row>
    <row r="631" spans="1:11" ht="14.25" customHeight="1">
      <c r="A631" s="247" t="s">
        <v>1197</v>
      </c>
      <c r="B631" s="247" t="s">
        <v>150</v>
      </c>
      <c r="C631" s="43">
        <v>20</v>
      </c>
      <c r="D631" s="43">
        <v>235774</v>
      </c>
      <c r="E631" s="248">
        <v>1.12</v>
      </c>
      <c r="F631" s="187"/>
      <c r="G631" s="43">
        <f t="shared" si="36"/>
        <v>72403.93160000001</v>
      </c>
      <c r="H631" s="22"/>
      <c r="I631" s="43">
        <f t="shared" si="37"/>
        <v>70397.6</v>
      </c>
      <c r="J631" s="43">
        <f t="shared" si="38"/>
        <v>64906.240000000005</v>
      </c>
      <c r="K631" s="43">
        <f t="shared" si="39"/>
        <v>72403.93160000001</v>
      </c>
    </row>
    <row r="632" spans="1:11" ht="14.25" customHeight="1">
      <c r="A632" s="249" t="s">
        <v>1198</v>
      </c>
      <c r="B632" s="249" t="s">
        <v>3524</v>
      </c>
      <c r="C632" s="43">
        <v>70</v>
      </c>
      <c r="D632" s="43">
        <v>1033294</v>
      </c>
      <c r="E632" s="248">
        <v>5.048</v>
      </c>
      <c r="F632" s="187"/>
      <c r="G632" s="43">
        <f t="shared" si="36"/>
        <v>326334.86314</v>
      </c>
      <c r="H632" s="22"/>
      <c r="I632" s="43">
        <f t="shared" si="37"/>
        <v>317292.04</v>
      </c>
      <c r="J632" s="43">
        <f t="shared" si="38"/>
        <v>292541.696</v>
      </c>
      <c r="K632" s="43">
        <f t="shared" si="39"/>
        <v>326334.86314</v>
      </c>
    </row>
    <row r="633" spans="1:11" ht="14.25" customHeight="1">
      <c r="A633" s="247" t="s">
        <v>1199</v>
      </c>
      <c r="B633" s="247" t="s">
        <v>3525</v>
      </c>
      <c r="C633" s="43">
        <v>52</v>
      </c>
      <c r="D633" s="43">
        <v>692827</v>
      </c>
      <c r="E633" s="248">
        <v>3.409</v>
      </c>
      <c r="F633" s="187"/>
      <c r="G633" s="43">
        <f t="shared" si="36"/>
        <v>220379.46680749996</v>
      </c>
      <c r="H633" s="22"/>
      <c r="I633" s="43">
        <f t="shared" si="37"/>
        <v>214272.69499999998</v>
      </c>
      <c r="J633" s="43">
        <f t="shared" si="38"/>
        <v>197558.368</v>
      </c>
      <c r="K633" s="43">
        <f t="shared" si="39"/>
        <v>220379.46680749996</v>
      </c>
    </row>
    <row r="634" spans="1:11" ht="14.25" customHeight="1">
      <c r="A634" s="249" t="s">
        <v>1200</v>
      </c>
      <c r="B634" s="249" t="s">
        <v>3526</v>
      </c>
      <c r="C634" s="43">
        <v>33</v>
      </c>
      <c r="D634" s="43">
        <v>417973</v>
      </c>
      <c r="E634" s="248">
        <v>2.104</v>
      </c>
      <c r="F634" s="187"/>
      <c r="G634" s="43">
        <f t="shared" si="36"/>
        <v>136015.95722</v>
      </c>
      <c r="H634" s="22"/>
      <c r="I634" s="43">
        <f t="shared" si="37"/>
        <v>132246.92</v>
      </c>
      <c r="J634" s="43">
        <f t="shared" si="38"/>
        <v>121931.008</v>
      </c>
      <c r="K634" s="43">
        <f t="shared" si="39"/>
        <v>136015.95722</v>
      </c>
    </row>
    <row r="635" spans="1:11" ht="14.25" customHeight="1">
      <c r="A635" s="247" t="s">
        <v>1201</v>
      </c>
      <c r="B635" s="247" t="s">
        <v>3528</v>
      </c>
      <c r="C635" s="43">
        <v>53</v>
      </c>
      <c r="D635" s="43">
        <v>1185137</v>
      </c>
      <c r="E635" s="248">
        <v>5.001</v>
      </c>
      <c r="F635" s="187"/>
      <c r="G635" s="43">
        <f t="shared" si="36"/>
        <v>323296.48386750004</v>
      </c>
      <c r="H635" s="22"/>
      <c r="I635" s="43">
        <f t="shared" si="37"/>
        <v>314337.85500000004</v>
      </c>
      <c r="J635" s="43">
        <f t="shared" si="38"/>
        <v>289817.95200000005</v>
      </c>
      <c r="K635" s="43">
        <f t="shared" si="39"/>
        <v>323296.48386750004</v>
      </c>
    </row>
    <row r="636" spans="1:11" ht="14.25" customHeight="1">
      <c r="A636" s="249" t="s">
        <v>1202</v>
      </c>
      <c r="B636" s="249" t="s">
        <v>3529</v>
      </c>
      <c r="C636" s="43">
        <v>16</v>
      </c>
      <c r="D636" s="43">
        <v>358410</v>
      </c>
      <c r="E636" s="248">
        <v>1.806</v>
      </c>
      <c r="F636" s="187"/>
      <c r="G636" s="43">
        <f t="shared" si="36"/>
        <v>116751.339705</v>
      </c>
      <c r="H636" s="22"/>
      <c r="I636" s="43">
        <f t="shared" si="37"/>
        <v>113516.13</v>
      </c>
      <c r="J636" s="43">
        <f t="shared" si="38"/>
        <v>104661.312</v>
      </c>
      <c r="K636" s="43">
        <f t="shared" si="39"/>
        <v>116751.339705</v>
      </c>
    </row>
    <row r="637" spans="1:11" ht="14.25" customHeight="1">
      <c r="A637" s="247" t="s">
        <v>1203</v>
      </c>
      <c r="B637" s="247" t="s">
        <v>1204</v>
      </c>
      <c r="C637" s="43">
        <v>19</v>
      </c>
      <c r="D637" s="43">
        <v>506349</v>
      </c>
      <c r="E637" s="248">
        <v>2.723</v>
      </c>
      <c r="F637" s="187"/>
      <c r="G637" s="43">
        <f t="shared" si="36"/>
        <v>176032.05870249998</v>
      </c>
      <c r="H637" s="22"/>
      <c r="I637" s="43">
        <f t="shared" si="37"/>
        <v>171154.16499999998</v>
      </c>
      <c r="J637" s="43">
        <f t="shared" si="38"/>
        <v>157803.296</v>
      </c>
      <c r="K637" s="43">
        <f t="shared" si="39"/>
        <v>176032.05870249998</v>
      </c>
    </row>
    <row r="638" spans="1:11" ht="14.25" customHeight="1">
      <c r="A638" s="249" t="s">
        <v>1205</v>
      </c>
      <c r="B638" s="249" t="s">
        <v>1206</v>
      </c>
      <c r="C638" s="43">
        <v>15</v>
      </c>
      <c r="D638" s="43">
        <v>317967</v>
      </c>
      <c r="E638" s="248">
        <v>1.524</v>
      </c>
      <c r="F638" s="187"/>
      <c r="G638" s="43">
        <f t="shared" si="36"/>
        <v>98521.06407000001</v>
      </c>
      <c r="H638" s="22"/>
      <c r="I638" s="43">
        <f t="shared" si="37"/>
        <v>95791.02</v>
      </c>
      <c r="J638" s="43">
        <f t="shared" si="38"/>
        <v>88318.848</v>
      </c>
      <c r="K638" s="43">
        <f t="shared" si="39"/>
        <v>98521.06407000001</v>
      </c>
    </row>
    <row r="639" spans="1:11" ht="14.25" customHeight="1">
      <c r="A639" s="247" t="s">
        <v>1207</v>
      </c>
      <c r="B639" s="247" t="s">
        <v>1208</v>
      </c>
      <c r="C639" s="43">
        <v>5</v>
      </c>
      <c r="D639" s="43">
        <v>151233</v>
      </c>
      <c r="E639" s="248">
        <v>1.036</v>
      </c>
      <c r="F639" s="187"/>
      <c r="G639" s="43">
        <f t="shared" si="36"/>
        <v>66973.63673</v>
      </c>
      <c r="H639" s="22"/>
      <c r="I639" s="43">
        <f t="shared" si="37"/>
        <v>65117.78</v>
      </c>
      <c r="J639" s="43">
        <f t="shared" si="38"/>
        <v>60038.272000000004</v>
      </c>
      <c r="K639" s="43">
        <f t="shared" si="39"/>
        <v>66973.63673</v>
      </c>
    </row>
    <row r="640" spans="1:11" ht="14.25" customHeight="1">
      <c r="A640" s="249" t="s">
        <v>1209</v>
      </c>
      <c r="B640" s="249" t="s">
        <v>1210</v>
      </c>
      <c r="C640" s="43">
        <v>10</v>
      </c>
      <c r="D640" s="43">
        <v>203817</v>
      </c>
      <c r="E640" s="248">
        <v>1.074</v>
      </c>
      <c r="F640" s="187"/>
      <c r="G640" s="43">
        <f t="shared" si="36"/>
        <v>69430.198695</v>
      </c>
      <c r="H640" s="22"/>
      <c r="I640" s="43">
        <f t="shared" si="37"/>
        <v>67506.27</v>
      </c>
      <c r="J640" s="43">
        <f t="shared" si="38"/>
        <v>62240.448000000004</v>
      </c>
      <c r="K640" s="43">
        <f t="shared" si="39"/>
        <v>69430.198695</v>
      </c>
    </row>
    <row r="641" spans="1:11" ht="14.25" customHeight="1">
      <c r="A641" s="247" t="s">
        <v>1211</v>
      </c>
      <c r="B641" s="247" t="s">
        <v>1212</v>
      </c>
      <c r="C641" s="43">
        <v>10</v>
      </c>
      <c r="D641" s="43">
        <v>203817</v>
      </c>
      <c r="E641" s="248">
        <v>1.074</v>
      </c>
      <c r="F641" s="187"/>
      <c r="G641" s="43">
        <f t="shared" si="36"/>
        <v>69430.198695</v>
      </c>
      <c r="H641" s="22"/>
      <c r="I641" s="43">
        <f t="shared" si="37"/>
        <v>67506.27</v>
      </c>
      <c r="J641" s="43">
        <f t="shared" si="38"/>
        <v>62240.448000000004</v>
      </c>
      <c r="K641" s="43">
        <f t="shared" si="39"/>
        <v>69430.198695</v>
      </c>
    </row>
    <row r="642" spans="1:11" ht="14.25" customHeight="1">
      <c r="A642" s="249" t="s">
        <v>1213</v>
      </c>
      <c r="B642" s="249" t="s">
        <v>178</v>
      </c>
      <c r="C642" s="43">
        <v>8</v>
      </c>
      <c r="D642" s="43">
        <v>184856</v>
      </c>
      <c r="E642" s="248">
        <v>1.221</v>
      </c>
      <c r="F642" s="187"/>
      <c r="G642" s="43">
        <f t="shared" si="36"/>
        <v>78933.2147175</v>
      </c>
      <c r="H642" s="22"/>
      <c r="I642" s="43">
        <f t="shared" si="37"/>
        <v>76745.955</v>
      </c>
      <c r="J642" s="43">
        <f t="shared" si="38"/>
        <v>70759.392</v>
      </c>
      <c r="K642" s="43">
        <f t="shared" si="39"/>
        <v>78933.2147175</v>
      </c>
    </row>
    <row r="643" spans="1:11" ht="14.25" customHeight="1">
      <c r="A643" s="247" t="s">
        <v>1214</v>
      </c>
      <c r="B643" s="247" t="s">
        <v>151</v>
      </c>
      <c r="C643" s="43">
        <v>9</v>
      </c>
      <c r="D643" s="43">
        <v>136211</v>
      </c>
      <c r="E643" s="248">
        <v>0.776</v>
      </c>
      <c r="F643" s="187"/>
      <c r="G643" s="43">
        <f t="shared" si="36"/>
        <v>50165.58118</v>
      </c>
      <c r="H643" s="22"/>
      <c r="I643" s="43">
        <f t="shared" si="37"/>
        <v>48775.48</v>
      </c>
      <c r="J643" s="43">
        <f t="shared" si="38"/>
        <v>44970.752</v>
      </c>
      <c r="K643" s="43">
        <f t="shared" si="39"/>
        <v>50165.58118</v>
      </c>
    </row>
    <row r="644" spans="1:11" ht="14.25" customHeight="1">
      <c r="A644" s="249" t="s">
        <v>1215</v>
      </c>
      <c r="B644" s="249" t="s">
        <v>1216</v>
      </c>
      <c r="C644" s="43">
        <v>20</v>
      </c>
      <c r="D644" s="43">
        <v>172899</v>
      </c>
      <c r="E644" s="248">
        <v>1.018</v>
      </c>
      <c r="F644" s="187"/>
      <c r="G644" s="43">
        <f t="shared" si="36"/>
        <v>65810.002115</v>
      </c>
      <c r="H644" s="22"/>
      <c r="I644" s="43">
        <f t="shared" si="37"/>
        <v>63986.39</v>
      </c>
      <c r="J644" s="43">
        <f t="shared" si="38"/>
        <v>58995.136</v>
      </c>
      <c r="K644" s="43">
        <f t="shared" si="39"/>
        <v>65810.002115</v>
      </c>
    </row>
    <row r="645" spans="1:11" ht="14.25" customHeight="1">
      <c r="A645" s="247" t="s">
        <v>1217</v>
      </c>
      <c r="B645" s="247" t="s">
        <v>1218</v>
      </c>
      <c r="C645" s="43">
        <v>34</v>
      </c>
      <c r="D645" s="43">
        <v>306629</v>
      </c>
      <c r="E645" s="248">
        <v>1.804</v>
      </c>
      <c r="F645" s="187"/>
      <c r="G645" s="43">
        <f t="shared" si="36"/>
        <v>116622.04697</v>
      </c>
      <c r="H645" s="22"/>
      <c r="I645" s="43">
        <f t="shared" si="37"/>
        <v>113390.42</v>
      </c>
      <c r="J645" s="43">
        <f t="shared" si="38"/>
        <v>104545.408</v>
      </c>
      <c r="K645" s="43">
        <f t="shared" si="39"/>
        <v>116622.04697</v>
      </c>
    </row>
    <row r="646" spans="1:11" ht="14.25" customHeight="1">
      <c r="A646" s="249" t="s">
        <v>1219</v>
      </c>
      <c r="B646" s="249" t="s">
        <v>152</v>
      </c>
      <c r="C646" s="43">
        <v>28</v>
      </c>
      <c r="D646" s="43">
        <v>230502</v>
      </c>
      <c r="E646" s="248">
        <v>1.374</v>
      </c>
      <c r="F646" s="187"/>
      <c r="G646" s="43">
        <f t="shared" si="36"/>
        <v>88824.108945</v>
      </c>
      <c r="H646" s="22"/>
      <c r="I646" s="43">
        <f t="shared" si="37"/>
        <v>86362.77</v>
      </c>
      <c r="J646" s="43">
        <f t="shared" si="38"/>
        <v>79626.04800000001</v>
      </c>
      <c r="K646" s="43">
        <f t="shared" si="39"/>
        <v>88824.108945</v>
      </c>
    </row>
    <row r="647" spans="1:11" ht="14.25" customHeight="1">
      <c r="A647" s="247" t="s">
        <v>1220</v>
      </c>
      <c r="B647" s="247" t="s">
        <v>153</v>
      </c>
      <c r="C647" s="43">
        <v>20</v>
      </c>
      <c r="D647" s="43">
        <v>187600</v>
      </c>
      <c r="E647" s="248">
        <v>1.012</v>
      </c>
      <c r="F647" s="187"/>
      <c r="G647" s="43">
        <f t="shared" si="36"/>
        <v>65422.12391</v>
      </c>
      <c r="H647" s="22"/>
      <c r="I647" s="43">
        <f t="shared" si="37"/>
        <v>63609.26</v>
      </c>
      <c r="J647" s="43">
        <f t="shared" si="38"/>
        <v>58647.424</v>
      </c>
      <c r="K647" s="43">
        <f t="shared" si="39"/>
        <v>65422.12391</v>
      </c>
    </row>
    <row r="648" spans="1:11" ht="14.25" customHeight="1">
      <c r="A648" s="249" t="s">
        <v>1221</v>
      </c>
      <c r="B648" s="249" t="s">
        <v>2780</v>
      </c>
      <c r="C648" s="43">
        <v>58</v>
      </c>
      <c r="D648" s="43">
        <v>1010930</v>
      </c>
      <c r="E648" s="248">
        <v>5.173</v>
      </c>
      <c r="F648" s="187"/>
      <c r="G648" s="43">
        <f t="shared" si="36"/>
        <v>334415.6590775</v>
      </c>
      <c r="H648" s="22"/>
      <c r="I648" s="43">
        <f t="shared" si="37"/>
        <v>325148.915</v>
      </c>
      <c r="J648" s="43">
        <f t="shared" si="38"/>
        <v>299785.696</v>
      </c>
      <c r="K648" s="43">
        <f t="shared" si="39"/>
        <v>334415.6590775</v>
      </c>
    </row>
    <row r="649" spans="1:11" ht="14.25" customHeight="1">
      <c r="A649" s="247" t="s">
        <v>1222</v>
      </c>
      <c r="B649" s="247" t="s">
        <v>2781</v>
      </c>
      <c r="C649" s="43">
        <v>28</v>
      </c>
      <c r="D649" s="43">
        <v>384706</v>
      </c>
      <c r="E649" s="248">
        <v>2.082</v>
      </c>
      <c r="F649" s="187"/>
      <c r="G649" s="43">
        <f t="shared" si="36"/>
        <v>134593.73713499997</v>
      </c>
      <c r="H649" s="22"/>
      <c r="I649" s="43">
        <f t="shared" si="37"/>
        <v>130864.10999999999</v>
      </c>
      <c r="J649" s="43">
        <f t="shared" si="38"/>
        <v>120656.064</v>
      </c>
      <c r="K649" s="43">
        <f t="shared" si="39"/>
        <v>134593.73713499997</v>
      </c>
    </row>
    <row r="650" spans="1:11" ht="14.25" customHeight="1">
      <c r="A650" s="249" t="s">
        <v>1223</v>
      </c>
      <c r="B650" s="249" t="s">
        <v>2782</v>
      </c>
      <c r="C650" s="43">
        <v>16</v>
      </c>
      <c r="D650" s="43">
        <v>239295</v>
      </c>
      <c r="E650" s="248">
        <v>1.456</v>
      </c>
      <c r="F650" s="187"/>
      <c r="G650" s="43">
        <f t="shared" si="36"/>
        <v>94125.11108</v>
      </c>
      <c r="H650" s="22"/>
      <c r="I650" s="43">
        <f t="shared" si="37"/>
        <v>91516.88</v>
      </c>
      <c r="J650" s="43">
        <f t="shared" si="38"/>
        <v>84378.112</v>
      </c>
      <c r="K650" s="43">
        <f t="shared" si="39"/>
        <v>94125.11108</v>
      </c>
    </row>
    <row r="651" spans="1:11" ht="14.25" customHeight="1">
      <c r="A651" s="247" t="s">
        <v>1224</v>
      </c>
      <c r="B651" s="247" t="s">
        <v>177</v>
      </c>
      <c r="C651" s="43">
        <v>51</v>
      </c>
      <c r="D651" s="43">
        <v>509913</v>
      </c>
      <c r="E651" s="248">
        <v>1.83</v>
      </c>
      <c r="F651" s="187"/>
      <c r="G651" s="43">
        <f t="shared" si="36"/>
        <v>118302.85252500001</v>
      </c>
      <c r="H651" s="22"/>
      <c r="I651" s="43">
        <f t="shared" si="37"/>
        <v>115024.65000000001</v>
      </c>
      <c r="J651" s="43">
        <f t="shared" si="38"/>
        <v>106052.16</v>
      </c>
      <c r="K651" s="43">
        <f t="shared" si="39"/>
        <v>118302.85252500001</v>
      </c>
    </row>
    <row r="652" spans="1:11" ht="14.25" customHeight="1">
      <c r="A652" s="249" t="s">
        <v>1225</v>
      </c>
      <c r="B652" s="249" t="s">
        <v>3532</v>
      </c>
      <c r="C652" s="43">
        <v>24</v>
      </c>
      <c r="D652" s="43">
        <v>259644</v>
      </c>
      <c r="E652" s="248">
        <v>1.127</v>
      </c>
      <c r="F652" s="187"/>
      <c r="G652" s="43">
        <f t="shared" si="36"/>
        <v>72856.45617250001</v>
      </c>
      <c r="H652" s="22"/>
      <c r="I652" s="43">
        <f t="shared" si="37"/>
        <v>70837.585</v>
      </c>
      <c r="J652" s="43">
        <f t="shared" si="38"/>
        <v>65311.904</v>
      </c>
      <c r="K652" s="43">
        <f t="shared" si="39"/>
        <v>72856.45617250001</v>
      </c>
    </row>
    <row r="653" spans="1:11" ht="14.25" customHeight="1">
      <c r="A653" s="247" t="s">
        <v>1226</v>
      </c>
      <c r="B653" s="247" t="s">
        <v>1227</v>
      </c>
      <c r="C653" s="43">
        <v>31</v>
      </c>
      <c r="D653" s="43">
        <v>347051</v>
      </c>
      <c r="E653" s="248">
        <v>1.926</v>
      </c>
      <c r="F653" s="187"/>
      <c r="G653" s="43">
        <f t="shared" si="36"/>
        <v>124508.903805</v>
      </c>
      <c r="H653" s="22"/>
      <c r="I653" s="43">
        <f t="shared" si="37"/>
        <v>121058.73</v>
      </c>
      <c r="J653" s="43">
        <f t="shared" si="38"/>
        <v>111615.552</v>
      </c>
      <c r="K653" s="43">
        <f t="shared" si="39"/>
        <v>124508.903805</v>
      </c>
    </row>
    <row r="654" spans="1:11" ht="14.25" customHeight="1">
      <c r="A654" s="249" t="s">
        <v>1228</v>
      </c>
      <c r="B654" s="249" t="s">
        <v>1229</v>
      </c>
      <c r="C654" s="43">
        <v>23</v>
      </c>
      <c r="D654" s="43">
        <v>205987</v>
      </c>
      <c r="E654" s="248">
        <v>1.362</v>
      </c>
      <c r="F654" s="187"/>
      <c r="G654" s="43">
        <f t="shared" si="36"/>
        <v>88048.35253500001</v>
      </c>
      <c r="H654" s="22"/>
      <c r="I654" s="43">
        <f t="shared" si="37"/>
        <v>85608.51000000001</v>
      </c>
      <c r="J654" s="43">
        <f t="shared" si="38"/>
        <v>78930.62400000001</v>
      </c>
      <c r="K654" s="43">
        <f t="shared" si="39"/>
        <v>88048.35253500001</v>
      </c>
    </row>
    <row r="655" spans="1:11" ht="14.25" customHeight="1">
      <c r="A655" s="247" t="s">
        <v>1230</v>
      </c>
      <c r="B655" s="247" t="s">
        <v>1231</v>
      </c>
      <c r="C655" s="43">
        <v>22</v>
      </c>
      <c r="D655" s="43">
        <v>158125</v>
      </c>
      <c r="E655" s="248">
        <v>1.183</v>
      </c>
      <c r="F655" s="187"/>
      <c r="G655" s="43">
        <f t="shared" si="36"/>
        <v>76476.6527525</v>
      </c>
      <c r="H655" s="22"/>
      <c r="I655" s="43">
        <f t="shared" si="37"/>
        <v>74357.465</v>
      </c>
      <c r="J655" s="43">
        <f t="shared" si="38"/>
        <v>68557.216</v>
      </c>
      <c r="K655" s="43">
        <f t="shared" si="39"/>
        <v>76476.6527525</v>
      </c>
    </row>
    <row r="656" spans="1:11" ht="14.25" customHeight="1">
      <c r="A656" s="249" t="s">
        <v>1232</v>
      </c>
      <c r="B656" s="249" t="s">
        <v>154</v>
      </c>
      <c r="C656" s="43">
        <v>20</v>
      </c>
      <c r="D656" s="43">
        <v>352408</v>
      </c>
      <c r="E656" s="248">
        <v>2.091</v>
      </c>
      <c r="F656" s="187"/>
      <c r="G656" s="43">
        <f aca="true" t="shared" si="40" ref="G656:G719">(E656*$G$4)*$K$10</f>
        <v>135175.55444250003</v>
      </c>
      <c r="H656" s="22"/>
      <c r="I656" s="43">
        <f aca="true" t="shared" si="41" ref="I656:I719">E656*$G$4</f>
        <v>131429.80500000002</v>
      </c>
      <c r="J656" s="43">
        <f aca="true" t="shared" si="42" ref="J656:J719">E656*$G$3</f>
        <v>121177.63200000001</v>
      </c>
      <c r="K656" s="43">
        <f aca="true" t="shared" si="43" ref="K656:K719">(E656*$G$4)*$K$10</f>
        <v>135175.55444250003</v>
      </c>
    </row>
    <row r="657" spans="1:11" ht="14.25" customHeight="1">
      <c r="A657" s="247" t="s">
        <v>1233</v>
      </c>
      <c r="B657" s="247" t="s">
        <v>3535</v>
      </c>
      <c r="C657" s="43">
        <v>19</v>
      </c>
      <c r="D657" s="43">
        <v>220136</v>
      </c>
      <c r="E657" s="248">
        <v>1.231</v>
      </c>
      <c r="F657" s="187"/>
      <c r="G657" s="43">
        <f t="shared" si="40"/>
        <v>79579.6783925</v>
      </c>
      <c r="H657" s="22"/>
      <c r="I657" s="43">
        <f t="shared" si="41"/>
        <v>77374.505</v>
      </c>
      <c r="J657" s="43">
        <f t="shared" si="42"/>
        <v>71338.91200000001</v>
      </c>
      <c r="K657" s="43">
        <f t="shared" si="43"/>
        <v>79579.6783925</v>
      </c>
    </row>
    <row r="658" spans="1:11" ht="14.25" customHeight="1">
      <c r="A658" s="249" t="s">
        <v>1234</v>
      </c>
      <c r="B658" s="249" t="s">
        <v>3536</v>
      </c>
      <c r="C658" s="43">
        <v>13</v>
      </c>
      <c r="D658" s="43">
        <v>133098</v>
      </c>
      <c r="E658" s="248">
        <v>0.796</v>
      </c>
      <c r="F658" s="187"/>
      <c r="G658" s="43">
        <f t="shared" si="40"/>
        <v>51458.50853</v>
      </c>
      <c r="H658" s="22"/>
      <c r="I658" s="43">
        <f t="shared" si="41"/>
        <v>50032.58</v>
      </c>
      <c r="J658" s="43">
        <f t="shared" si="42"/>
        <v>46129.792</v>
      </c>
      <c r="K658" s="43">
        <f t="shared" si="43"/>
        <v>51458.50853</v>
      </c>
    </row>
    <row r="659" spans="1:11" ht="14.25" customHeight="1">
      <c r="A659" s="247" t="s">
        <v>1235</v>
      </c>
      <c r="B659" s="247" t="s">
        <v>3537</v>
      </c>
      <c r="C659" s="43">
        <v>10</v>
      </c>
      <c r="D659" s="43">
        <v>99950</v>
      </c>
      <c r="E659" s="248">
        <v>0.647</v>
      </c>
      <c r="F659" s="187"/>
      <c r="G659" s="43">
        <f t="shared" si="40"/>
        <v>41826.1997725</v>
      </c>
      <c r="H659" s="22"/>
      <c r="I659" s="43">
        <f t="shared" si="41"/>
        <v>40667.185</v>
      </c>
      <c r="J659" s="43">
        <f t="shared" si="42"/>
        <v>37494.944</v>
      </c>
      <c r="K659" s="43">
        <f t="shared" si="43"/>
        <v>41826.1997725</v>
      </c>
    </row>
    <row r="660" spans="1:11" ht="14.25" customHeight="1">
      <c r="A660" s="249" t="s">
        <v>1236</v>
      </c>
      <c r="B660" s="249" t="s">
        <v>1237</v>
      </c>
      <c r="C660" s="43">
        <v>18</v>
      </c>
      <c r="D660" s="43">
        <v>220239</v>
      </c>
      <c r="E660" s="248">
        <v>1.2</v>
      </c>
      <c r="F660" s="187"/>
      <c r="G660" s="43">
        <f t="shared" si="40"/>
        <v>77575.641</v>
      </c>
      <c r="H660" s="22"/>
      <c r="I660" s="43">
        <f t="shared" si="41"/>
        <v>75426</v>
      </c>
      <c r="J660" s="43">
        <f t="shared" si="42"/>
        <v>69542.4</v>
      </c>
      <c r="K660" s="43">
        <f t="shared" si="43"/>
        <v>77575.641</v>
      </c>
    </row>
    <row r="661" spans="1:11" ht="14.25" customHeight="1">
      <c r="A661" s="247" t="s">
        <v>1238</v>
      </c>
      <c r="B661" s="247" t="s">
        <v>1239</v>
      </c>
      <c r="C661" s="43">
        <v>13</v>
      </c>
      <c r="D661" s="43">
        <v>151143</v>
      </c>
      <c r="E661" s="248">
        <v>0.9</v>
      </c>
      <c r="F661" s="187"/>
      <c r="G661" s="43">
        <f t="shared" si="40"/>
        <v>58181.730749999995</v>
      </c>
      <c r="H661" s="22"/>
      <c r="I661" s="43">
        <f t="shared" si="41"/>
        <v>56569.5</v>
      </c>
      <c r="J661" s="43">
        <f t="shared" si="42"/>
        <v>52156.8</v>
      </c>
      <c r="K661" s="43">
        <f t="shared" si="43"/>
        <v>58181.730749999995</v>
      </c>
    </row>
    <row r="662" spans="1:11" ht="14.25" customHeight="1">
      <c r="A662" s="249" t="s">
        <v>1240</v>
      </c>
      <c r="B662" s="249" t="s">
        <v>1241</v>
      </c>
      <c r="C662" s="43">
        <v>9</v>
      </c>
      <c r="D662" s="43">
        <v>93215</v>
      </c>
      <c r="E662" s="248">
        <v>0.621</v>
      </c>
      <c r="F662" s="187"/>
      <c r="G662" s="43">
        <f t="shared" si="40"/>
        <v>40145.3942175</v>
      </c>
      <c r="H662" s="22"/>
      <c r="I662" s="43">
        <f t="shared" si="41"/>
        <v>39032.955</v>
      </c>
      <c r="J662" s="43">
        <f t="shared" si="42"/>
        <v>35988.192</v>
      </c>
      <c r="K662" s="43">
        <f t="shared" si="43"/>
        <v>40145.3942175</v>
      </c>
    </row>
    <row r="663" spans="1:11" ht="14.25" customHeight="1">
      <c r="A663" s="247" t="s">
        <v>1242</v>
      </c>
      <c r="B663" s="247" t="s">
        <v>1243</v>
      </c>
      <c r="C663" s="43">
        <v>18</v>
      </c>
      <c r="D663" s="43">
        <v>186351</v>
      </c>
      <c r="E663" s="248">
        <v>0.986</v>
      </c>
      <c r="F663" s="187"/>
      <c r="G663" s="43">
        <f t="shared" si="40"/>
        <v>63741.318354999996</v>
      </c>
      <c r="H663" s="22"/>
      <c r="I663" s="43">
        <f t="shared" si="41"/>
        <v>61975.03</v>
      </c>
      <c r="J663" s="43">
        <f t="shared" si="42"/>
        <v>57140.672</v>
      </c>
      <c r="K663" s="43">
        <f t="shared" si="43"/>
        <v>63741.318354999996</v>
      </c>
    </row>
    <row r="664" spans="1:11" ht="14.25" customHeight="1">
      <c r="A664" s="249" t="s">
        <v>1244</v>
      </c>
      <c r="B664" s="249" t="s">
        <v>1245</v>
      </c>
      <c r="C664" s="43">
        <v>12</v>
      </c>
      <c r="D664" s="43">
        <v>106247</v>
      </c>
      <c r="E664" s="248">
        <v>0.641</v>
      </c>
      <c r="F664" s="187"/>
      <c r="G664" s="43">
        <f t="shared" si="40"/>
        <v>41438.321567499996</v>
      </c>
      <c r="H664" s="22"/>
      <c r="I664" s="43">
        <f t="shared" si="41"/>
        <v>40290.055</v>
      </c>
      <c r="J664" s="43">
        <f t="shared" si="42"/>
        <v>37147.232</v>
      </c>
      <c r="K664" s="43">
        <f t="shared" si="43"/>
        <v>41438.321567499996</v>
      </c>
    </row>
    <row r="665" spans="1:11" ht="14.25" customHeight="1">
      <c r="A665" s="247" t="s">
        <v>1246</v>
      </c>
      <c r="B665" s="247" t="s">
        <v>1247</v>
      </c>
      <c r="C665" s="43">
        <v>6</v>
      </c>
      <c r="D665" s="43">
        <v>78387</v>
      </c>
      <c r="E665" s="248">
        <v>0.497</v>
      </c>
      <c r="F665" s="187"/>
      <c r="G665" s="43">
        <f t="shared" si="40"/>
        <v>32129.2446475</v>
      </c>
      <c r="H665" s="22"/>
      <c r="I665" s="43">
        <f t="shared" si="41"/>
        <v>31238.935</v>
      </c>
      <c r="J665" s="43">
        <f t="shared" si="42"/>
        <v>28802.144</v>
      </c>
      <c r="K665" s="43">
        <f t="shared" si="43"/>
        <v>32129.2446475</v>
      </c>
    </row>
    <row r="666" spans="1:11" ht="14.25" customHeight="1">
      <c r="A666" s="249" t="s">
        <v>1248</v>
      </c>
      <c r="B666" s="249" t="s">
        <v>1249</v>
      </c>
      <c r="C666" s="43">
        <v>22</v>
      </c>
      <c r="D666" s="43">
        <v>199799</v>
      </c>
      <c r="E666" s="248">
        <v>1.199</v>
      </c>
      <c r="F666" s="187"/>
      <c r="G666" s="43">
        <f t="shared" si="40"/>
        <v>77510.9946325</v>
      </c>
      <c r="H666" s="22"/>
      <c r="I666" s="43">
        <f t="shared" si="41"/>
        <v>75363.145</v>
      </c>
      <c r="J666" s="43">
        <f t="shared" si="42"/>
        <v>69484.448</v>
      </c>
      <c r="K666" s="43">
        <f t="shared" si="43"/>
        <v>77510.9946325</v>
      </c>
    </row>
    <row r="667" spans="1:11" ht="14.25" customHeight="1">
      <c r="A667" s="247" t="s">
        <v>1250</v>
      </c>
      <c r="B667" s="247" t="s">
        <v>1251</v>
      </c>
      <c r="C667" s="43">
        <v>17</v>
      </c>
      <c r="D667" s="43">
        <v>145719</v>
      </c>
      <c r="E667" s="248">
        <v>0.966</v>
      </c>
      <c r="F667" s="187"/>
      <c r="G667" s="43">
        <f t="shared" si="40"/>
        <v>62448.391005</v>
      </c>
      <c r="H667" s="22"/>
      <c r="I667" s="43">
        <f t="shared" si="41"/>
        <v>60717.93</v>
      </c>
      <c r="J667" s="43">
        <f t="shared" si="42"/>
        <v>55981.632</v>
      </c>
      <c r="K667" s="43">
        <f t="shared" si="43"/>
        <v>62448.391005</v>
      </c>
    </row>
    <row r="668" spans="1:11" ht="14.25" customHeight="1">
      <c r="A668" s="249" t="s">
        <v>1252</v>
      </c>
      <c r="B668" s="249" t="s">
        <v>1253</v>
      </c>
      <c r="C668" s="43">
        <v>13</v>
      </c>
      <c r="D668" s="43">
        <v>111010</v>
      </c>
      <c r="E668" s="248">
        <v>0.76</v>
      </c>
      <c r="F668" s="187"/>
      <c r="G668" s="43">
        <f t="shared" si="40"/>
        <v>49131.2393</v>
      </c>
      <c r="H668" s="22"/>
      <c r="I668" s="43">
        <f t="shared" si="41"/>
        <v>47769.8</v>
      </c>
      <c r="J668" s="43">
        <f t="shared" si="42"/>
        <v>44043.520000000004</v>
      </c>
      <c r="K668" s="43">
        <f t="shared" si="43"/>
        <v>49131.2393</v>
      </c>
    </row>
    <row r="669" spans="1:11" ht="14.25" customHeight="1">
      <c r="A669" s="247" t="s">
        <v>1254</v>
      </c>
      <c r="B669" s="247" t="s">
        <v>2783</v>
      </c>
      <c r="C669" s="43">
        <v>12</v>
      </c>
      <c r="D669" s="43">
        <v>232782</v>
      </c>
      <c r="E669" s="248">
        <v>1.417</v>
      </c>
      <c r="F669" s="187"/>
      <c r="G669" s="43">
        <f t="shared" si="40"/>
        <v>91603.9027475</v>
      </c>
      <c r="H669" s="22"/>
      <c r="I669" s="43">
        <f t="shared" si="41"/>
        <v>89065.535</v>
      </c>
      <c r="J669" s="43">
        <f t="shared" si="42"/>
        <v>82117.984</v>
      </c>
      <c r="K669" s="43">
        <f t="shared" si="43"/>
        <v>91603.9027475</v>
      </c>
    </row>
    <row r="670" spans="1:11" ht="14.25" customHeight="1">
      <c r="A670" s="249" t="s">
        <v>3009</v>
      </c>
      <c r="B670" s="249" t="s">
        <v>3010</v>
      </c>
      <c r="C670" s="43">
        <v>35</v>
      </c>
      <c r="D670" s="43">
        <v>99999999</v>
      </c>
      <c r="E670" s="248">
        <v>0.551</v>
      </c>
      <c r="F670" s="187"/>
      <c r="G670" s="43">
        <f t="shared" si="40"/>
        <v>35620.148492500004</v>
      </c>
      <c r="H670" s="22"/>
      <c r="I670" s="43">
        <f t="shared" si="41"/>
        <v>34633.105</v>
      </c>
      <c r="J670" s="43">
        <f t="shared" si="42"/>
        <v>31931.552000000003</v>
      </c>
      <c r="K670" s="43">
        <f t="shared" si="43"/>
        <v>35620.148492500004</v>
      </c>
    </row>
    <row r="671" spans="1:11" ht="14.25" customHeight="1">
      <c r="A671" s="247" t="s">
        <v>3011</v>
      </c>
      <c r="B671" s="247" t="s">
        <v>3012</v>
      </c>
      <c r="C671" s="43">
        <v>35</v>
      </c>
      <c r="D671" s="43">
        <v>99999999</v>
      </c>
      <c r="E671" s="248">
        <v>0.551</v>
      </c>
      <c r="F671" s="187"/>
      <c r="G671" s="43">
        <f t="shared" si="40"/>
        <v>35620.148492500004</v>
      </c>
      <c r="H671" s="22"/>
      <c r="I671" s="43">
        <f t="shared" si="41"/>
        <v>34633.105</v>
      </c>
      <c r="J671" s="43">
        <f t="shared" si="42"/>
        <v>31931.552000000003</v>
      </c>
      <c r="K671" s="43">
        <f t="shared" si="43"/>
        <v>35620.148492500004</v>
      </c>
    </row>
    <row r="672" spans="1:11" ht="14.25" customHeight="1">
      <c r="A672" s="249" t="s">
        <v>3017</v>
      </c>
      <c r="B672" s="249" t="s">
        <v>3018</v>
      </c>
      <c r="C672" s="43">
        <v>35</v>
      </c>
      <c r="D672" s="43">
        <v>99999999</v>
      </c>
      <c r="E672" s="248">
        <v>0.782</v>
      </c>
      <c r="F672" s="187"/>
      <c r="G672" s="43">
        <f t="shared" si="40"/>
        <v>50553.459385</v>
      </c>
      <c r="H672" s="22"/>
      <c r="I672" s="43">
        <f t="shared" si="41"/>
        <v>49152.61</v>
      </c>
      <c r="J672" s="43">
        <f t="shared" si="42"/>
        <v>45318.464</v>
      </c>
      <c r="K672" s="43">
        <f t="shared" si="43"/>
        <v>50553.459385</v>
      </c>
    </row>
    <row r="673" spans="1:11" ht="14.25" customHeight="1">
      <c r="A673" s="247" t="s">
        <v>3019</v>
      </c>
      <c r="B673" s="247" t="s">
        <v>3020</v>
      </c>
      <c r="C673" s="43">
        <v>35</v>
      </c>
      <c r="D673" s="43">
        <v>99999999</v>
      </c>
      <c r="E673" s="248">
        <v>0.782</v>
      </c>
      <c r="F673" s="187"/>
      <c r="G673" s="43">
        <f t="shared" si="40"/>
        <v>50553.459385</v>
      </c>
      <c r="H673" s="22"/>
      <c r="I673" s="43">
        <f t="shared" si="41"/>
        <v>49152.61</v>
      </c>
      <c r="J673" s="43">
        <f t="shared" si="42"/>
        <v>45318.464</v>
      </c>
      <c r="K673" s="43">
        <f t="shared" si="43"/>
        <v>50553.459385</v>
      </c>
    </row>
    <row r="674" spans="1:11" ht="14.25" customHeight="1">
      <c r="A674" s="249" t="s">
        <v>3025</v>
      </c>
      <c r="B674" s="249" t="s">
        <v>3026</v>
      </c>
      <c r="C674" s="43">
        <v>17</v>
      </c>
      <c r="D674" s="43">
        <v>120716</v>
      </c>
      <c r="E674" s="248">
        <v>0.601</v>
      </c>
      <c r="F674" s="187"/>
      <c r="G674" s="43">
        <f t="shared" si="40"/>
        <v>38852.46686749999</v>
      </c>
      <c r="H674" s="22"/>
      <c r="I674" s="43">
        <f t="shared" si="41"/>
        <v>37775.854999999996</v>
      </c>
      <c r="J674" s="43">
        <f t="shared" si="42"/>
        <v>34829.152</v>
      </c>
      <c r="K674" s="43">
        <f t="shared" si="43"/>
        <v>38852.46686749999</v>
      </c>
    </row>
    <row r="675" spans="1:11" ht="14.25" customHeight="1">
      <c r="A675" s="247" t="s">
        <v>3027</v>
      </c>
      <c r="B675" s="247" t="s">
        <v>3028</v>
      </c>
      <c r="C675" s="43">
        <v>17</v>
      </c>
      <c r="D675" s="43">
        <v>120716</v>
      </c>
      <c r="E675" s="248">
        <v>0.601</v>
      </c>
      <c r="F675" s="187"/>
      <c r="G675" s="43">
        <f t="shared" si="40"/>
        <v>38852.46686749999</v>
      </c>
      <c r="H675" s="22"/>
      <c r="I675" s="43">
        <f t="shared" si="41"/>
        <v>37775.854999999996</v>
      </c>
      <c r="J675" s="43">
        <f t="shared" si="42"/>
        <v>34829.152</v>
      </c>
      <c r="K675" s="43">
        <f t="shared" si="43"/>
        <v>38852.46686749999</v>
      </c>
    </row>
    <row r="676" spans="1:11" ht="14.25" customHeight="1">
      <c r="A676" s="249" t="s">
        <v>3033</v>
      </c>
      <c r="B676" s="249" t="s">
        <v>3034</v>
      </c>
      <c r="C676" s="43">
        <v>18</v>
      </c>
      <c r="D676" s="43">
        <v>130909</v>
      </c>
      <c r="E676" s="248">
        <v>0.925</v>
      </c>
      <c r="F676" s="187"/>
      <c r="G676" s="43">
        <f t="shared" si="40"/>
        <v>59797.8899375</v>
      </c>
      <c r="H676" s="22"/>
      <c r="I676" s="43">
        <f t="shared" si="41"/>
        <v>58140.875</v>
      </c>
      <c r="J676" s="43">
        <f t="shared" si="42"/>
        <v>53605.600000000006</v>
      </c>
      <c r="K676" s="43">
        <f t="shared" si="43"/>
        <v>59797.8899375</v>
      </c>
    </row>
    <row r="677" spans="1:11" ht="14.25" customHeight="1">
      <c r="A677" s="247" t="s">
        <v>3035</v>
      </c>
      <c r="B677" s="247" t="s">
        <v>3036</v>
      </c>
      <c r="C677" s="43">
        <v>18</v>
      </c>
      <c r="D677" s="43">
        <v>130909</v>
      </c>
      <c r="E677" s="248">
        <v>0.925</v>
      </c>
      <c r="F677" s="187"/>
      <c r="G677" s="43">
        <f t="shared" si="40"/>
        <v>59797.8899375</v>
      </c>
      <c r="H677" s="22"/>
      <c r="I677" s="43">
        <f t="shared" si="41"/>
        <v>58140.875</v>
      </c>
      <c r="J677" s="43">
        <f t="shared" si="42"/>
        <v>53605.600000000006</v>
      </c>
      <c r="K677" s="43">
        <f t="shared" si="43"/>
        <v>59797.8899375</v>
      </c>
    </row>
    <row r="678" spans="1:11" ht="14.25" customHeight="1">
      <c r="A678" s="249" t="s">
        <v>3037</v>
      </c>
      <c r="B678" s="249" t="s">
        <v>3038</v>
      </c>
      <c r="C678" s="43">
        <v>18</v>
      </c>
      <c r="D678" s="43">
        <v>130909</v>
      </c>
      <c r="E678" s="248">
        <v>0.925</v>
      </c>
      <c r="F678" s="187"/>
      <c r="G678" s="43">
        <f t="shared" si="40"/>
        <v>59797.8899375</v>
      </c>
      <c r="H678" s="22"/>
      <c r="I678" s="43">
        <f t="shared" si="41"/>
        <v>58140.875</v>
      </c>
      <c r="J678" s="43">
        <f t="shared" si="42"/>
        <v>53605.600000000006</v>
      </c>
      <c r="K678" s="43">
        <f t="shared" si="43"/>
        <v>59797.8899375</v>
      </c>
    </row>
    <row r="679" spans="1:11" ht="14.25" customHeight="1">
      <c r="A679" s="247" t="s">
        <v>3043</v>
      </c>
      <c r="B679" s="247" t="s">
        <v>3044</v>
      </c>
      <c r="C679" s="43">
        <v>9</v>
      </c>
      <c r="D679" s="43">
        <v>83146</v>
      </c>
      <c r="E679" s="248">
        <v>0.469</v>
      </c>
      <c r="F679" s="187"/>
      <c r="G679" s="43">
        <f t="shared" si="40"/>
        <v>30319.146357499998</v>
      </c>
      <c r="H679" s="22"/>
      <c r="I679" s="43">
        <f t="shared" si="41"/>
        <v>29478.995</v>
      </c>
      <c r="J679" s="43">
        <f t="shared" si="42"/>
        <v>27179.487999999998</v>
      </c>
      <c r="K679" s="43">
        <f t="shared" si="43"/>
        <v>30319.146357499998</v>
      </c>
    </row>
    <row r="680" spans="1:11" ht="14.25" customHeight="1">
      <c r="A680" s="249" t="s">
        <v>3045</v>
      </c>
      <c r="B680" s="249" t="s">
        <v>3046</v>
      </c>
      <c r="C680" s="43">
        <v>5</v>
      </c>
      <c r="D680" s="43">
        <v>65056</v>
      </c>
      <c r="E680" s="248">
        <v>0.395</v>
      </c>
      <c r="F680" s="187"/>
      <c r="G680" s="43">
        <f t="shared" si="40"/>
        <v>25535.315162500003</v>
      </c>
      <c r="H680" s="22"/>
      <c r="I680" s="43">
        <f t="shared" si="41"/>
        <v>24827.725000000002</v>
      </c>
      <c r="J680" s="43">
        <f t="shared" si="42"/>
        <v>22891.04</v>
      </c>
      <c r="K680" s="43">
        <f t="shared" si="43"/>
        <v>25535.315162500003</v>
      </c>
    </row>
    <row r="681" spans="1:11" ht="14.25" customHeight="1">
      <c r="A681" s="247" t="s">
        <v>3051</v>
      </c>
      <c r="B681" s="247" t="s">
        <v>3052</v>
      </c>
      <c r="C681" s="43">
        <v>35</v>
      </c>
      <c r="D681" s="43">
        <v>99999999</v>
      </c>
      <c r="E681" s="248">
        <v>0.591</v>
      </c>
      <c r="F681" s="187"/>
      <c r="G681" s="43">
        <f t="shared" si="40"/>
        <v>38206.0031925</v>
      </c>
      <c r="H681" s="22"/>
      <c r="I681" s="43">
        <f t="shared" si="41"/>
        <v>37147.305</v>
      </c>
      <c r="J681" s="43">
        <f t="shared" si="42"/>
        <v>34249.632</v>
      </c>
      <c r="K681" s="43">
        <f t="shared" si="43"/>
        <v>38206.0031925</v>
      </c>
    </row>
    <row r="682" spans="1:11" ht="14.25" customHeight="1">
      <c r="A682" s="249" t="s">
        <v>3053</v>
      </c>
      <c r="B682" s="249" t="s">
        <v>3054</v>
      </c>
      <c r="C682" s="43">
        <v>35</v>
      </c>
      <c r="D682" s="43">
        <v>99999999</v>
      </c>
      <c r="E682" s="248">
        <v>0.591</v>
      </c>
      <c r="F682" s="187"/>
      <c r="G682" s="43">
        <f t="shared" si="40"/>
        <v>38206.0031925</v>
      </c>
      <c r="H682" s="22"/>
      <c r="I682" s="43">
        <f t="shared" si="41"/>
        <v>37147.305</v>
      </c>
      <c r="J682" s="43">
        <f t="shared" si="42"/>
        <v>34249.632</v>
      </c>
      <c r="K682" s="43">
        <f t="shared" si="43"/>
        <v>38206.0031925</v>
      </c>
    </row>
    <row r="683" spans="1:11" ht="14.25" customHeight="1">
      <c r="A683" s="247" t="s">
        <v>3059</v>
      </c>
      <c r="B683" s="247" t="s">
        <v>3060</v>
      </c>
      <c r="C683" s="43">
        <v>6</v>
      </c>
      <c r="D683" s="43">
        <v>77918</v>
      </c>
      <c r="E683" s="248">
        <v>0.502</v>
      </c>
      <c r="F683" s="187"/>
      <c r="G683" s="43">
        <f t="shared" si="40"/>
        <v>32452.476485</v>
      </c>
      <c r="H683" s="22"/>
      <c r="I683" s="43">
        <f t="shared" si="41"/>
        <v>31553.21</v>
      </c>
      <c r="J683" s="43">
        <f t="shared" si="42"/>
        <v>29091.904</v>
      </c>
      <c r="K683" s="43">
        <f t="shared" si="43"/>
        <v>32452.476485</v>
      </c>
    </row>
    <row r="684" spans="1:11" ht="14.25" customHeight="1">
      <c r="A684" s="249" t="s">
        <v>3061</v>
      </c>
      <c r="B684" s="249" t="s">
        <v>3062</v>
      </c>
      <c r="C684" s="43">
        <v>5</v>
      </c>
      <c r="D684" s="43">
        <v>62841</v>
      </c>
      <c r="E684" s="248">
        <v>0.424</v>
      </c>
      <c r="F684" s="187"/>
      <c r="G684" s="43">
        <f t="shared" si="40"/>
        <v>27410.05982</v>
      </c>
      <c r="H684" s="22"/>
      <c r="I684" s="43">
        <f t="shared" si="41"/>
        <v>26650.52</v>
      </c>
      <c r="J684" s="43">
        <f t="shared" si="42"/>
        <v>24571.648</v>
      </c>
      <c r="K684" s="43">
        <f t="shared" si="43"/>
        <v>27410.05982</v>
      </c>
    </row>
    <row r="685" spans="1:11" ht="14.25" customHeight="1">
      <c r="A685" s="247" t="s">
        <v>3067</v>
      </c>
      <c r="B685" s="247" t="s">
        <v>3068</v>
      </c>
      <c r="C685" s="43">
        <v>15</v>
      </c>
      <c r="D685" s="43">
        <v>145313</v>
      </c>
      <c r="E685" s="248">
        <v>0.76</v>
      </c>
      <c r="F685" s="187"/>
      <c r="G685" s="43">
        <f t="shared" si="40"/>
        <v>49131.2393</v>
      </c>
      <c r="H685" s="22"/>
      <c r="I685" s="43">
        <f t="shared" si="41"/>
        <v>47769.8</v>
      </c>
      <c r="J685" s="43">
        <f t="shared" si="42"/>
        <v>44043.520000000004</v>
      </c>
      <c r="K685" s="43">
        <f t="shared" si="43"/>
        <v>49131.2393</v>
      </c>
    </row>
    <row r="686" spans="1:11" ht="14.25" customHeight="1">
      <c r="A686" s="249" t="s">
        <v>3069</v>
      </c>
      <c r="B686" s="249" t="s">
        <v>3070</v>
      </c>
      <c r="C686" s="43">
        <v>12</v>
      </c>
      <c r="D686" s="43">
        <v>137874</v>
      </c>
      <c r="E686" s="248">
        <v>0.679</v>
      </c>
      <c r="F686" s="187"/>
      <c r="G686" s="43">
        <f t="shared" si="40"/>
        <v>43894.883532500004</v>
      </c>
      <c r="H686" s="22"/>
      <c r="I686" s="43">
        <f t="shared" si="41"/>
        <v>42678.545000000006</v>
      </c>
      <c r="J686" s="43">
        <f t="shared" si="42"/>
        <v>39349.408</v>
      </c>
      <c r="K686" s="43">
        <f t="shared" si="43"/>
        <v>43894.883532500004</v>
      </c>
    </row>
    <row r="687" spans="1:11" ht="14.25" customHeight="1">
      <c r="A687" s="247" t="s">
        <v>3075</v>
      </c>
      <c r="B687" s="247" t="s">
        <v>3076</v>
      </c>
      <c r="C687" s="43">
        <v>35</v>
      </c>
      <c r="D687" s="43">
        <v>99999999</v>
      </c>
      <c r="E687" s="248">
        <v>0.51</v>
      </c>
      <c r="F687" s="187"/>
      <c r="G687" s="43">
        <f t="shared" si="40"/>
        <v>32969.647424999996</v>
      </c>
      <c r="H687" s="22"/>
      <c r="I687" s="43">
        <f t="shared" si="41"/>
        <v>32056.05</v>
      </c>
      <c r="J687" s="43">
        <f t="shared" si="42"/>
        <v>29555.52</v>
      </c>
      <c r="K687" s="43">
        <f t="shared" si="43"/>
        <v>32969.647424999996</v>
      </c>
    </row>
    <row r="688" spans="1:11" ht="14.25" customHeight="1">
      <c r="A688" s="249" t="s">
        <v>3077</v>
      </c>
      <c r="B688" s="249" t="s">
        <v>3078</v>
      </c>
      <c r="C688" s="43">
        <v>35</v>
      </c>
      <c r="D688" s="43">
        <v>99999999</v>
      </c>
      <c r="E688" s="248">
        <v>0.51</v>
      </c>
      <c r="F688" s="187"/>
      <c r="G688" s="43">
        <f t="shared" si="40"/>
        <v>32969.647424999996</v>
      </c>
      <c r="H688" s="22"/>
      <c r="I688" s="43">
        <f t="shared" si="41"/>
        <v>32056.05</v>
      </c>
      <c r="J688" s="43">
        <f t="shared" si="42"/>
        <v>29555.52</v>
      </c>
      <c r="K688" s="43">
        <f t="shared" si="43"/>
        <v>32969.647424999996</v>
      </c>
    </row>
    <row r="689" spans="1:11" ht="14.25" customHeight="1">
      <c r="A689" s="247" t="s">
        <v>3083</v>
      </c>
      <c r="B689" s="247" t="s">
        <v>3084</v>
      </c>
      <c r="C689" s="43">
        <v>26</v>
      </c>
      <c r="D689" s="43">
        <v>220047</v>
      </c>
      <c r="E689" s="248">
        <v>1.195</v>
      </c>
      <c r="F689" s="187"/>
      <c r="G689" s="43">
        <f t="shared" si="40"/>
        <v>77252.4091625</v>
      </c>
      <c r="H689" s="22"/>
      <c r="I689" s="43">
        <f t="shared" si="41"/>
        <v>75111.725</v>
      </c>
      <c r="J689" s="43">
        <f t="shared" si="42"/>
        <v>69252.64</v>
      </c>
      <c r="K689" s="43">
        <f t="shared" si="43"/>
        <v>77252.4091625</v>
      </c>
    </row>
    <row r="690" spans="1:11" ht="14.25" customHeight="1">
      <c r="A690" s="249" t="s">
        <v>1255</v>
      </c>
      <c r="B690" s="249" t="s">
        <v>155</v>
      </c>
      <c r="C690" s="43">
        <v>21</v>
      </c>
      <c r="D690" s="43">
        <v>174030</v>
      </c>
      <c r="E690" s="248">
        <v>0.987</v>
      </c>
      <c r="F690" s="187"/>
      <c r="G690" s="43">
        <f t="shared" si="40"/>
        <v>63805.9647225</v>
      </c>
      <c r="H690" s="22"/>
      <c r="I690" s="43">
        <f t="shared" si="41"/>
        <v>62037.885</v>
      </c>
      <c r="J690" s="43">
        <f t="shared" si="42"/>
        <v>57198.623999999996</v>
      </c>
      <c r="K690" s="43">
        <f t="shared" si="43"/>
        <v>63805.9647225</v>
      </c>
    </row>
    <row r="691" spans="1:11" ht="14.25" customHeight="1">
      <c r="A691" s="247" t="s">
        <v>1256</v>
      </c>
      <c r="B691" s="247" t="s">
        <v>156</v>
      </c>
      <c r="C691" s="43">
        <v>18</v>
      </c>
      <c r="D691" s="43">
        <v>146645</v>
      </c>
      <c r="E691" s="248">
        <v>0.855</v>
      </c>
      <c r="F691" s="187"/>
      <c r="G691" s="43">
        <f t="shared" si="40"/>
        <v>55272.6442125</v>
      </c>
      <c r="H691" s="22"/>
      <c r="I691" s="43">
        <f t="shared" si="41"/>
        <v>53741.025</v>
      </c>
      <c r="J691" s="43">
        <f t="shared" si="42"/>
        <v>49548.96</v>
      </c>
      <c r="K691" s="43">
        <f t="shared" si="43"/>
        <v>55272.6442125</v>
      </c>
    </row>
    <row r="692" spans="1:11" ht="14.25" customHeight="1">
      <c r="A692" s="249" t="s">
        <v>1257</v>
      </c>
      <c r="B692" s="249" t="s">
        <v>1258</v>
      </c>
      <c r="C692" s="43">
        <v>35</v>
      </c>
      <c r="D692" s="43">
        <v>99999999</v>
      </c>
      <c r="E692" s="248">
        <v>0.757</v>
      </c>
      <c r="F692" s="187"/>
      <c r="G692" s="43">
        <f t="shared" si="40"/>
        <v>48937.3001975</v>
      </c>
      <c r="H692" s="22"/>
      <c r="I692" s="43">
        <f t="shared" si="41"/>
        <v>47581.235</v>
      </c>
      <c r="J692" s="43">
        <f t="shared" si="42"/>
        <v>43869.664</v>
      </c>
      <c r="K692" s="43">
        <f t="shared" si="43"/>
        <v>48937.3001975</v>
      </c>
    </row>
    <row r="693" spans="1:11" ht="14.25" customHeight="1">
      <c r="A693" s="247" t="s">
        <v>3093</v>
      </c>
      <c r="B693" s="247" t="s">
        <v>3094</v>
      </c>
      <c r="C693" s="43">
        <v>35</v>
      </c>
      <c r="D693" s="43">
        <v>99999999</v>
      </c>
      <c r="E693" s="248">
        <v>0.757</v>
      </c>
      <c r="F693" s="187"/>
      <c r="G693" s="43">
        <f t="shared" si="40"/>
        <v>48937.3001975</v>
      </c>
      <c r="H693" s="22"/>
      <c r="I693" s="43">
        <f t="shared" si="41"/>
        <v>47581.235</v>
      </c>
      <c r="J693" s="43">
        <f t="shared" si="42"/>
        <v>43869.664</v>
      </c>
      <c r="K693" s="43">
        <f t="shared" si="43"/>
        <v>48937.3001975</v>
      </c>
    </row>
    <row r="694" spans="1:11" ht="14.25" customHeight="1">
      <c r="A694" s="249" t="s">
        <v>3095</v>
      </c>
      <c r="B694" s="249" t="s">
        <v>3096</v>
      </c>
      <c r="C694" s="43">
        <v>35</v>
      </c>
      <c r="D694" s="43">
        <v>99999999</v>
      </c>
      <c r="E694" s="248">
        <v>0.757</v>
      </c>
      <c r="F694" s="187"/>
      <c r="G694" s="43">
        <f t="shared" si="40"/>
        <v>48937.3001975</v>
      </c>
      <c r="H694" s="22"/>
      <c r="I694" s="43">
        <f t="shared" si="41"/>
        <v>47581.235</v>
      </c>
      <c r="J694" s="43">
        <f t="shared" si="42"/>
        <v>43869.664</v>
      </c>
      <c r="K694" s="43">
        <f t="shared" si="43"/>
        <v>48937.3001975</v>
      </c>
    </row>
    <row r="695" spans="1:11" ht="14.25" customHeight="1">
      <c r="A695" s="247" t="s">
        <v>3101</v>
      </c>
      <c r="B695" s="247" t="s">
        <v>3102</v>
      </c>
      <c r="C695" s="43">
        <v>35</v>
      </c>
      <c r="D695" s="43">
        <v>99999999</v>
      </c>
      <c r="E695" s="248">
        <v>0.757</v>
      </c>
      <c r="F695" s="187"/>
      <c r="G695" s="43">
        <f t="shared" si="40"/>
        <v>48937.3001975</v>
      </c>
      <c r="H695" s="22"/>
      <c r="I695" s="43">
        <f t="shared" si="41"/>
        <v>47581.235</v>
      </c>
      <c r="J695" s="43">
        <f t="shared" si="42"/>
        <v>43869.664</v>
      </c>
      <c r="K695" s="43">
        <f t="shared" si="43"/>
        <v>48937.3001975</v>
      </c>
    </row>
    <row r="696" spans="1:11" ht="14.25" customHeight="1">
      <c r="A696" s="249" t="s">
        <v>3103</v>
      </c>
      <c r="B696" s="249" t="s">
        <v>3104</v>
      </c>
      <c r="C696" s="43">
        <v>35</v>
      </c>
      <c r="D696" s="43">
        <v>99999999</v>
      </c>
      <c r="E696" s="248">
        <v>0.757</v>
      </c>
      <c r="F696" s="187"/>
      <c r="G696" s="43">
        <f t="shared" si="40"/>
        <v>48937.3001975</v>
      </c>
      <c r="H696" s="22"/>
      <c r="I696" s="43">
        <f t="shared" si="41"/>
        <v>47581.235</v>
      </c>
      <c r="J696" s="43">
        <f t="shared" si="42"/>
        <v>43869.664</v>
      </c>
      <c r="K696" s="43">
        <f t="shared" si="43"/>
        <v>48937.3001975</v>
      </c>
    </row>
    <row r="697" spans="1:11" ht="14.25" customHeight="1">
      <c r="A697" s="247" t="s">
        <v>3109</v>
      </c>
      <c r="B697" s="247" t="s">
        <v>3110</v>
      </c>
      <c r="C697" s="43">
        <v>16</v>
      </c>
      <c r="D697" s="43">
        <v>153436</v>
      </c>
      <c r="E697" s="248">
        <v>0.674</v>
      </c>
      <c r="F697" s="187"/>
      <c r="G697" s="43">
        <f t="shared" si="40"/>
        <v>43571.651695</v>
      </c>
      <c r="H697" s="22"/>
      <c r="I697" s="43">
        <f t="shared" si="41"/>
        <v>42364.270000000004</v>
      </c>
      <c r="J697" s="43">
        <f t="shared" si="42"/>
        <v>39059.648</v>
      </c>
      <c r="K697" s="43">
        <f t="shared" si="43"/>
        <v>43571.651695</v>
      </c>
    </row>
    <row r="698" spans="1:11" ht="14.25" customHeight="1">
      <c r="A698" s="249" t="s">
        <v>3111</v>
      </c>
      <c r="B698" s="249" t="s">
        <v>3112</v>
      </c>
      <c r="C698" s="43">
        <v>16</v>
      </c>
      <c r="D698" s="43">
        <v>153436</v>
      </c>
      <c r="E698" s="248">
        <v>0.674</v>
      </c>
      <c r="F698" s="187"/>
      <c r="G698" s="43">
        <f t="shared" si="40"/>
        <v>43571.651695</v>
      </c>
      <c r="H698" s="22"/>
      <c r="I698" s="43">
        <f t="shared" si="41"/>
        <v>42364.270000000004</v>
      </c>
      <c r="J698" s="43">
        <f t="shared" si="42"/>
        <v>39059.648</v>
      </c>
      <c r="K698" s="43">
        <f t="shared" si="43"/>
        <v>43571.651695</v>
      </c>
    </row>
    <row r="699" spans="1:11" ht="14.25" customHeight="1">
      <c r="A699" s="247" t="s">
        <v>3117</v>
      </c>
      <c r="B699" s="247" t="s">
        <v>3118</v>
      </c>
      <c r="C699" s="43">
        <v>30</v>
      </c>
      <c r="D699" s="43">
        <v>171325</v>
      </c>
      <c r="E699" s="248">
        <v>0.885</v>
      </c>
      <c r="F699" s="187"/>
      <c r="G699" s="43">
        <f t="shared" si="40"/>
        <v>57212.0352375</v>
      </c>
      <c r="H699" s="22"/>
      <c r="I699" s="43">
        <f t="shared" si="41"/>
        <v>55626.675</v>
      </c>
      <c r="J699" s="43">
        <f t="shared" si="42"/>
        <v>51287.520000000004</v>
      </c>
      <c r="K699" s="43">
        <f t="shared" si="43"/>
        <v>57212.0352375</v>
      </c>
    </row>
    <row r="700" spans="1:11" ht="14.25" customHeight="1">
      <c r="A700" s="249" t="s">
        <v>3119</v>
      </c>
      <c r="B700" s="249" t="s">
        <v>3120</v>
      </c>
      <c r="C700" s="43">
        <v>30</v>
      </c>
      <c r="D700" s="43">
        <v>171325</v>
      </c>
      <c r="E700" s="248">
        <v>0.885</v>
      </c>
      <c r="F700" s="187"/>
      <c r="G700" s="43">
        <f t="shared" si="40"/>
        <v>57212.0352375</v>
      </c>
      <c r="H700" s="22"/>
      <c r="I700" s="43">
        <f t="shared" si="41"/>
        <v>55626.675</v>
      </c>
      <c r="J700" s="43">
        <f t="shared" si="42"/>
        <v>51287.520000000004</v>
      </c>
      <c r="K700" s="43">
        <f t="shared" si="43"/>
        <v>57212.0352375</v>
      </c>
    </row>
    <row r="701" spans="1:11" ht="14.25" customHeight="1">
      <c r="A701" s="247" t="s">
        <v>3125</v>
      </c>
      <c r="B701" s="247" t="s">
        <v>3126</v>
      </c>
      <c r="C701" s="43">
        <v>35</v>
      </c>
      <c r="D701" s="43">
        <v>99999999</v>
      </c>
      <c r="E701" s="248">
        <v>0.669</v>
      </c>
      <c r="F701" s="187"/>
      <c r="G701" s="43">
        <f t="shared" si="40"/>
        <v>43248.419857500005</v>
      </c>
      <c r="H701" s="22"/>
      <c r="I701" s="43">
        <f t="shared" si="41"/>
        <v>42049.995</v>
      </c>
      <c r="J701" s="43">
        <f t="shared" si="42"/>
        <v>38769.888</v>
      </c>
      <c r="K701" s="43">
        <f t="shared" si="43"/>
        <v>43248.419857500005</v>
      </c>
    </row>
    <row r="702" spans="1:11" ht="14.25" customHeight="1">
      <c r="A702" s="249" t="s">
        <v>3127</v>
      </c>
      <c r="B702" s="249" t="s">
        <v>3128</v>
      </c>
      <c r="C702" s="43">
        <v>35</v>
      </c>
      <c r="D702" s="43">
        <v>99999999</v>
      </c>
      <c r="E702" s="248">
        <v>0.669</v>
      </c>
      <c r="F702" s="187"/>
      <c r="G702" s="43">
        <f t="shared" si="40"/>
        <v>43248.419857500005</v>
      </c>
      <c r="H702" s="22"/>
      <c r="I702" s="43">
        <f t="shared" si="41"/>
        <v>42049.995</v>
      </c>
      <c r="J702" s="43">
        <f t="shared" si="42"/>
        <v>38769.888</v>
      </c>
      <c r="K702" s="43">
        <f t="shared" si="43"/>
        <v>43248.419857500005</v>
      </c>
    </row>
    <row r="703" spans="1:11" ht="14.25" customHeight="1">
      <c r="A703" s="247" t="s">
        <v>3133</v>
      </c>
      <c r="B703" s="247" t="s">
        <v>3134</v>
      </c>
      <c r="C703" s="43">
        <v>7</v>
      </c>
      <c r="D703" s="43">
        <v>135546</v>
      </c>
      <c r="E703" s="248">
        <v>0.62</v>
      </c>
      <c r="F703" s="187"/>
      <c r="G703" s="43">
        <f t="shared" si="40"/>
        <v>40080.74785</v>
      </c>
      <c r="H703" s="22"/>
      <c r="I703" s="43">
        <f t="shared" si="41"/>
        <v>38970.1</v>
      </c>
      <c r="J703" s="43">
        <f t="shared" si="42"/>
        <v>35930.24</v>
      </c>
      <c r="K703" s="43">
        <f t="shared" si="43"/>
        <v>40080.74785</v>
      </c>
    </row>
    <row r="704" spans="1:11" ht="14.25" customHeight="1">
      <c r="A704" s="249" t="s">
        <v>3135</v>
      </c>
      <c r="B704" s="249" t="s">
        <v>3136</v>
      </c>
      <c r="C704" s="43">
        <v>7</v>
      </c>
      <c r="D704" s="43">
        <v>135546</v>
      </c>
      <c r="E704" s="248">
        <v>0.62</v>
      </c>
      <c r="F704" s="187"/>
      <c r="G704" s="43">
        <f t="shared" si="40"/>
        <v>40080.74785</v>
      </c>
      <c r="H704" s="22"/>
      <c r="I704" s="43">
        <f t="shared" si="41"/>
        <v>38970.1</v>
      </c>
      <c r="J704" s="43">
        <f t="shared" si="42"/>
        <v>35930.24</v>
      </c>
      <c r="K704" s="43">
        <f t="shared" si="43"/>
        <v>40080.74785</v>
      </c>
    </row>
    <row r="705" spans="1:11" ht="14.25" customHeight="1">
      <c r="A705" s="247" t="s">
        <v>3141</v>
      </c>
      <c r="B705" s="247" t="s">
        <v>3142</v>
      </c>
      <c r="C705" s="43">
        <v>6</v>
      </c>
      <c r="D705" s="43">
        <v>106702</v>
      </c>
      <c r="E705" s="248">
        <v>0.598</v>
      </c>
      <c r="F705" s="187"/>
      <c r="G705" s="43">
        <f t="shared" si="40"/>
        <v>38658.527765</v>
      </c>
      <c r="H705" s="22"/>
      <c r="I705" s="43">
        <f t="shared" si="41"/>
        <v>37587.29</v>
      </c>
      <c r="J705" s="43">
        <f t="shared" si="42"/>
        <v>34655.296</v>
      </c>
      <c r="K705" s="43">
        <f t="shared" si="43"/>
        <v>38658.527765</v>
      </c>
    </row>
    <row r="706" spans="1:11" ht="14.25" customHeight="1">
      <c r="A706" s="249" t="s">
        <v>3143</v>
      </c>
      <c r="B706" s="249" t="s">
        <v>3144</v>
      </c>
      <c r="C706" s="43">
        <v>6</v>
      </c>
      <c r="D706" s="43">
        <v>106702</v>
      </c>
      <c r="E706" s="248">
        <v>0.598</v>
      </c>
      <c r="F706" s="187"/>
      <c r="G706" s="43">
        <f t="shared" si="40"/>
        <v>38658.527765</v>
      </c>
      <c r="H706" s="22"/>
      <c r="I706" s="43">
        <f t="shared" si="41"/>
        <v>37587.29</v>
      </c>
      <c r="J706" s="43">
        <f t="shared" si="42"/>
        <v>34655.296</v>
      </c>
      <c r="K706" s="43">
        <f t="shared" si="43"/>
        <v>38658.527765</v>
      </c>
    </row>
    <row r="707" spans="1:11" ht="14.25" customHeight="1">
      <c r="A707" s="247" t="s">
        <v>3149</v>
      </c>
      <c r="B707" s="247" t="s">
        <v>3150</v>
      </c>
      <c r="C707" s="43">
        <v>35</v>
      </c>
      <c r="D707" s="43">
        <v>99999999</v>
      </c>
      <c r="E707" s="248">
        <v>0.767</v>
      </c>
      <c r="F707" s="187"/>
      <c r="G707" s="43">
        <f t="shared" si="40"/>
        <v>49583.7638725</v>
      </c>
      <c r="H707" s="22"/>
      <c r="I707" s="43">
        <f t="shared" si="41"/>
        <v>48209.785</v>
      </c>
      <c r="J707" s="43">
        <f t="shared" si="42"/>
        <v>44449.184</v>
      </c>
      <c r="K707" s="43">
        <f t="shared" si="43"/>
        <v>49583.7638725</v>
      </c>
    </row>
    <row r="708" spans="1:11" ht="14.25" customHeight="1">
      <c r="A708" s="249" t="s">
        <v>3151</v>
      </c>
      <c r="B708" s="249" t="s">
        <v>3152</v>
      </c>
      <c r="C708" s="43">
        <v>35</v>
      </c>
      <c r="D708" s="43">
        <v>99999999</v>
      </c>
      <c r="E708" s="248">
        <v>0.767</v>
      </c>
      <c r="F708" s="187"/>
      <c r="G708" s="43">
        <f t="shared" si="40"/>
        <v>49583.7638725</v>
      </c>
      <c r="H708" s="22"/>
      <c r="I708" s="43">
        <f t="shared" si="41"/>
        <v>48209.785</v>
      </c>
      <c r="J708" s="43">
        <f t="shared" si="42"/>
        <v>44449.184</v>
      </c>
      <c r="K708" s="43">
        <f t="shared" si="43"/>
        <v>49583.7638725</v>
      </c>
    </row>
    <row r="709" spans="1:11" ht="14.25" customHeight="1">
      <c r="A709" s="247" t="s">
        <v>3157</v>
      </c>
      <c r="B709" s="247" t="s">
        <v>3158</v>
      </c>
      <c r="C709" s="43">
        <v>24</v>
      </c>
      <c r="D709" s="43">
        <v>250548</v>
      </c>
      <c r="E709" s="248">
        <v>1.098</v>
      </c>
      <c r="F709" s="187"/>
      <c r="G709" s="43">
        <f t="shared" si="40"/>
        <v>70981.711515</v>
      </c>
      <c r="H709" s="22"/>
      <c r="I709" s="43">
        <f t="shared" si="41"/>
        <v>69014.79000000001</v>
      </c>
      <c r="J709" s="43">
        <f t="shared" si="42"/>
        <v>63631.296</v>
      </c>
      <c r="K709" s="43">
        <f t="shared" si="43"/>
        <v>70981.711515</v>
      </c>
    </row>
    <row r="710" spans="1:11" ht="14.25" customHeight="1">
      <c r="A710" s="249" t="s">
        <v>3159</v>
      </c>
      <c r="B710" s="249" t="s">
        <v>3160</v>
      </c>
      <c r="C710" s="43">
        <v>24</v>
      </c>
      <c r="D710" s="43">
        <v>250548</v>
      </c>
      <c r="E710" s="248">
        <v>1.098</v>
      </c>
      <c r="F710" s="187"/>
      <c r="G710" s="43">
        <f t="shared" si="40"/>
        <v>70981.711515</v>
      </c>
      <c r="H710" s="22"/>
      <c r="I710" s="43">
        <f t="shared" si="41"/>
        <v>69014.79000000001</v>
      </c>
      <c r="J710" s="43">
        <f t="shared" si="42"/>
        <v>63631.296</v>
      </c>
      <c r="K710" s="43">
        <f t="shared" si="43"/>
        <v>70981.711515</v>
      </c>
    </row>
    <row r="711" spans="1:11" ht="14.25" customHeight="1">
      <c r="A711" s="247" t="s">
        <v>3165</v>
      </c>
      <c r="B711" s="247" t="s">
        <v>3166</v>
      </c>
      <c r="C711" s="43">
        <v>4</v>
      </c>
      <c r="D711" s="43">
        <v>45226</v>
      </c>
      <c r="E711" s="248">
        <v>0.923</v>
      </c>
      <c r="F711" s="187"/>
      <c r="G711" s="43">
        <f t="shared" si="40"/>
        <v>59668.5972025</v>
      </c>
      <c r="H711" s="22"/>
      <c r="I711" s="43">
        <f t="shared" si="41"/>
        <v>58015.165</v>
      </c>
      <c r="J711" s="43">
        <f t="shared" si="42"/>
        <v>53489.696</v>
      </c>
      <c r="K711" s="43">
        <f t="shared" si="43"/>
        <v>59668.5972025</v>
      </c>
    </row>
    <row r="712" spans="1:11" ht="14.25" customHeight="1">
      <c r="A712" s="249" t="s">
        <v>3167</v>
      </c>
      <c r="B712" s="249" t="s">
        <v>3168</v>
      </c>
      <c r="C712" s="43">
        <v>4</v>
      </c>
      <c r="D712" s="43">
        <v>45226</v>
      </c>
      <c r="E712" s="248">
        <v>0.275</v>
      </c>
      <c r="F712" s="187"/>
      <c r="G712" s="43">
        <f t="shared" si="40"/>
        <v>17777.7510625</v>
      </c>
      <c r="H712" s="22"/>
      <c r="I712" s="43">
        <f t="shared" si="41"/>
        <v>17285.125</v>
      </c>
      <c r="J712" s="43">
        <f t="shared" si="42"/>
        <v>15936.800000000001</v>
      </c>
      <c r="K712" s="43">
        <f t="shared" si="43"/>
        <v>17777.7510625</v>
      </c>
    </row>
    <row r="713" spans="1:11" ht="14.25" customHeight="1">
      <c r="A713" s="247" t="s">
        <v>3173</v>
      </c>
      <c r="B713" s="247" t="s">
        <v>3174</v>
      </c>
      <c r="C713" s="43">
        <v>12</v>
      </c>
      <c r="D713" s="43">
        <v>114047</v>
      </c>
      <c r="E713" s="248">
        <v>0.608</v>
      </c>
      <c r="F713" s="187"/>
      <c r="G713" s="43">
        <f t="shared" si="40"/>
        <v>39304.99144</v>
      </c>
      <c r="H713" s="22"/>
      <c r="I713" s="43">
        <f t="shared" si="41"/>
        <v>38215.84</v>
      </c>
      <c r="J713" s="43">
        <f t="shared" si="42"/>
        <v>35234.816</v>
      </c>
      <c r="K713" s="43">
        <f t="shared" si="43"/>
        <v>39304.99144</v>
      </c>
    </row>
    <row r="714" spans="1:11" ht="14.25" customHeight="1">
      <c r="A714" s="249" t="s">
        <v>3175</v>
      </c>
      <c r="B714" s="249" t="s">
        <v>3176</v>
      </c>
      <c r="C714" s="43">
        <v>6</v>
      </c>
      <c r="D714" s="43">
        <v>81767</v>
      </c>
      <c r="E714" s="248">
        <v>0.467</v>
      </c>
      <c r="F714" s="187"/>
      <c r="G714" s="43">
        <f t="shared" si="40"/>
        <v>30189.8536225</v>
      </c>
      <c r="H714" s="22"/>
      <c r="I714" s="43">
        <f t="shared" si="41"/>
        <v>29353.285</v>
      </c>
      <c r="J714" s="43">
        <f t="shared" si="42"/>
        <v>27063.584000000003</v>
      </c>
      <c r="K714" s="43">
        <f t="shared" si="43"/>
        <v>30189.8536225</v>
      </c>
    </row>
    <row r="715" spans="1:11" ht="14.25" customHeight="1">
      <c r="A715" s="247" t="s">
        <v>3177</v>
      </c>
      <c r="B715" s="247" t="s">
        <v>3178</v>
      </c>
      <c r="C715" s="43">
        <v>78</v>
      </c>
      <c r="D715" s="43">
        <v>656816</v>
      </c>
      <c r="E715" s="248">
        <v>5.298</v>
      </c>
      <c r="F715" s="187"/>
      <c r="G715" s="43">
        <f t="shared" si="40"/>
        <v>342496.45501499996</v>
      </c>
      <c r="H715" s="22"/>
      <c r="I715" s="43">
        <f t="shared" si="41"/>
        <v>333005.79</v>
      </c>
      <c r="J715" s="43">
        <f t="shared" si="42"/>
        <v>307029.696</v>
      </c>
      <c r="K715" s="43">
        <f t="shared" si="43"/>
        <v>342496.45501499996</v>
      </c>
    </row>
    <row r="716" spans="1:11" ht="14.25" customHeight="1">
      <c r="A716" s="249" t="s">
        <v>3179</v>
      </c>
      <c r="B716" s="249" t="s">
        <v>3180</v>
      </c>
      <c r="C716" s="43">
        <v>78</v>
      </c>
      <c r="D716" s="43">
        <v>704881</v>
      </c>
      <c r="E716" s="248">
        <v>5.165</v>
      </c>
      <c r="F716" s="187"/>
      <c r="G716" s="43">
        <f t="shared" si="40"/>
        <v>333898.4881375</v>
      </c>
      <c r="H716" s="22"/>
      <c r="I716" s="43">
        <f t="shared" si="41"/>
        <v>324646.075</v>
      </c>
      <c r="J716" s="43">
        <f t="shared" si="42"/>
        <v>299322.08</v>
      </c>
      <c r="K716" s="43">
        <f t="shared" si="43"/>
        <v>333898.4881375</v>
      </c>
    </row>
    <row r="717" spans="1:11" ht="14.25" customHeight="1">
      <c r="A717" s="247" t="s">
        <v>3181</v>
      </c>
      <c r="B717" s="247" t="s">
        <v>3182</v>
      </c>
      <c r="C717" s="43">
        <v>78</v>
      </c>
      <c r="D717" s="43">
        <v>655372</v>
      </c>
      <c r="E717" s="248">
        <v>4.842</v>
      </c>
      <c r="F717" s="187"/>
      <c r="G717" s="43">
        <f t="shared" si="40"/>
        <v>313017.71143499995</v>
      </c>
      <c r="H717" s="22"/>
      <c r="I717" s="43">
        <f t="shared" si="41"/>
        <v>304343.91</v>
      </c>
      <c r="J717" s="43">
        <f t="shared" si="42"/>
        <v>280603.584</v>
      </c>
      <c r="K717" s="43">
        <f t="shared" si="43"/>
        <v>313017.71143499995</v>
      </c>
    </row>
    <row r="718" spans="1:11" ht="14.25" customHeight="1">
      <c r="A718" s="249" t="s">
        <v>3183</v>
      </c>
      <c r="B718" s="249" t="s">
        <v>3184</v>
      </c>
      <c r="C718" s="43">
        <v>295</v>
      </c>
      <c r="D718" s="43">
        <v>2383771</v>
      </c>
      <c r="E718" s="248">
        <v>15.769</v>
      </c>
      <c r="F718" s="187"/>
      <c r="G718" s="43">
        <f t="shared" si="40"/>
        <v>1019408.5691075</v>
      </c>
      <c r="H718" s="22"/>
      <c r="I718" s="43">
        <f t="shared" si="41"/>
        <v>991160.495</v>
      </c>
      <c r="J718" s="43">
        <f t="shared" si="42"/>
        <v>913845.088</v>
      </c>
      <c r="K718" s="43">
        <f t="shared" si="43"/>
        <v>1019408.5691075</v>
      </c>
    </row>
    <row r="719" spans="1:11" ht="14.25" customHeight="1">
      <c r="A719" s="247" t="s">
        <v>3185</v>
      </c>
      <c r="B719" s="247" t="s">
        <v>3186</v>
      </c>
      <c r="C719" s="43">
        <v>295</v>
      </c>
      <c r="D719" s="43">
        <v>2383771</v>
      </c>
      <c r="E719" s="248">
        <v>15.769</v>
      </c>
      <c r="F719" s="187"/>
      <c r="G719" s="43">
        <f t="shared" si="40"/>
        <v>1019408.5691075</v>
      </c>
      <c r="H719" s="22"/>
      <c r="I719" s="43">
        <f t="shared" si="41"/>
        <v>991160.495</v>
      </c>
      <c r="J719" s="43">
        <f t="shared" si="42"/>
        <v>913845.088</v>
      </c>
      <c r="K719" s="43">
        <f t="shared" si="43"/>
        <v>1019408.5691075</v>
      </c>
    </row>
    <row r="720" spans="1:11" ht="14.25" customHeight="1">
      <c r="A720" s="249" t="s">
        <v>3187</v>
      </c>
      <c r="B720" s="249" t="s">
        <v>3188</v>
      </c>
      <c r="C720" s="43">
        <v>295</v>
      </c>
      <c r="D720" s="43">
        <v>2068849</v>
      </c>
      <c r="E720" s="248">
        <v>14.163</v>
      </c>
      <c r="F720" s="187"/>
      <c r="G720" s="43">
        <f aca="true" t="shared" si="44" ref="G720:G783">(E720*$G$4)*$K$10</f>
        <v>915586.5029025</v>
      </c>
      <c r="H720" s="22"/>
      <c r="I720" s="43">
        <f aca="true" t="shared" si="45" ref="I720:I783">E720*$G$4</f>
        <v>890215.365</v>
      </c>
      <c r="J720" s="43">
        <f aca="true" t="shared" si="46" ref="J720:J783">E720*$G$3</f>
        <v>820774.176</v>
      </c>
      <c r="K720" s="43">
        <f aca="true" t="shared" si="47" ref="K720:K783">(E720*$G$4)*$K$10</f>
        <v>915586.5029025</v>
      </c>
    </row>
    <row r="721" spans="1:11" ht="14.25" customHeight="1">
      <c r="A721" s="247" t="s">
        <v>3189</v>
      </c>
      <c r="B721" s="247" t="s">
        <v>3190</v>
      </c>
      <c r="C721" s="43">
        <v>4</v>
      </c>
      <c r="D721" s="43">
        <v>81040</v>
      </c>
      <c r="E721" s="248">
        <v>0.432</v>
      </c>
      <c r="F721" s="187"/>
      <c r="G721" s="43">
        <f t="shared" si="44"/>
        <v>27927.23076</v>
      </c>
      <c r="H721" s="22"/>
      <c r="I721" s="43">
        <f t="shared" si="45"/>
        <v>27153.36</v>
      </c>
      <c r="J721" s="43">
        <f t="shared" si="46"/>
        <v>25035.264</v>
      </c>
      <c r="K721" s="43">
        <f t="shared" si="47"/>
        <v>27927.23076</v>
      </c>
    </row>
    <row r="722" spans="1:11" ht="14.25" customHeight="1">
      <c r="A722" s="249" t="s">
        <v>3191</v>
      </c>
      <c r="B722" s="249" t="s">
        <v>3192</v>
      </c>
      <c r="C722" s="43">
        <v>4</v>
      </c>
      <c r="D722" s="43">
        <v>69808</v>
      </c>
      <c r="E722" s="248">
        <v>0.408</v>
      </c>
      <c r="F722" s="187"/>
      <c r="G722" s="43">
        <f t="shared" si="44"/>
        <v>26375.71794</v>
      </c>
      <c r="H722" s="22"/>
      <c r="I722" s="43">
        <f t="shared" si="45"/>
        <v>25644.84</v>
      </c>
      <c r="J722" s="43">
        <f t="shared" si="46"/>
        <v>23644.415999999997</v>
      </c>
      <c r="K722" s="43">
        <f t="shared" si="47"/>
        <v>26375.71794</v>
      </c>
    </row>
    <row r="723" spans="1:11" ht="14.25" customHeight="1">
      <c r="A723" s="247" t="s">
        <v>1259</v>
      </c>
      <c r="B723" s="247" t="s">
        <v>1260</v>
      </c>
      <c r="C723" s="43">
        <v>15</v>
      </c>
      <c r="D723" s="43">
        <v>229512</v>
      </c>
      <c r="E723" s="248">
        <v>1.024</v>
      </c>
      <c r="F723" s="187"/>
      <c r="G723" s="43">
        <f t="shared" si="44"/>
        <v>66197.88032</v>
      </c>
      <c r="H723" s="22"/>
      <c r="I723" s="43">
        <f t="shared" si="45"/>
        <v>64363.520000000004</v>
      </c>
      <c r="J723" s="43">
        <f t="shared" si="46"/>
        <v>59342.848</v>
      </c>
      <c r="K723" s="43">
        <f t="shared" si="47"/>
        <v>66197.88032</v>
      </c>
    </row>
    <row r="724" spans="1:11" ht="14.25" customHeight="1">
      <c r="A724" s="249" t="s">
        <v>3197</v>
      </c>
      <c r="B724" s="249" t="s">
        <v>3198</v>
      </c>
      <c r="C724" s="43">
        <v>5</v>
      </c>
      <c r="D724" s="43">
        <v>77698</v>
      </c>
      <c r="E724" s="248">
        <v>0.447</v>
      </c>
      <c r="F724" s="187"/>
      <c r="G724" s="43">
        <f t="shared" si="44"/>
        <v>28896.9262725</v>
      </c>
      <c r="H724" s="22"/>
      <c r="I724" s="43">
        <f t="shared" si="45"/>
        <v>28096.185</v>
      </c>
      <c r="J724" s="43">
        <f t="shared" si="46"/>
        <v>25904.544</v>
      </c>
      <c r="K724" s="43">
        <f t="shared" si="47"/>
        <v>28896.9262725</v>
      </c>
    </row>
    <row r="725" spans="1:11" ht="14.25" customHeight="1">
      <c r="A725" s="247" t="s">
        <v>1261</v>
      </c>
      <c r="B725" s="247" t="s">
        <v>157</v>
      </c>
      <c r="C725" s="43">
        <v>4</v>
      </c>
      <c r="D725" s="43">
        <v>57117</v>
      </c>
      <c r="E725" s="248">
        <v>0.361</v>
      </c>
      <c r="F725" s="187"/>
      <c r="G725" s="43">
        <f t="shared" si="44"/>
        <v>23337.338667499997</v>
      </c>
      <c r="H725" s="22"/>
      <c r="I725" s="43">
        <f t="shared" si="45"/>
        <v>22690.655</v>
      </c>
      <c r="J725" s="43">
        <f t="shared" si="46"/>
        <v>20920.672</v>
      </c>
      <c r="K725" s="43">
        <f t="shared" si="47"/>
        <v>23337.338667499997</v>
      </c>
    </row>
    <row r="726" spans="1:11" ht="14.25" customHeight="1">
      <c r="A726" s="249" t="s">
        <v>1262</v>
      </c>
      <c r="B726" s="249" t="s">
        <v>158</v>
      </c>
      <c r="C726" s="43">
        <v>31</v>
      </c>
      <c r="D726" s="43">
        <v>467012</v>
      </c>
      <c r="E726" s="248">
        <v>2.326</v>
      </c>
      <c r="F726" s="187"/>
      <c r="G726" s="43">
        <f t="shared" si="44"/>
        <v>150367.450805</v>
      </c>
      <c r="H726" s="22"/>
      <c r="I726" s="43">
        <f t="shared" si="45"/>
        <v>146200.73</v>
      </c>
      <c r="J726" s="43">
        <f t="shared" si="46"/>
        <v>134796.352</v>
      </c>
      <c r="K726" s="43">
        <f t="shared" si="47"/>
        <v>150367.450805</v>
      </c>
    </row>
    <row r="727" spans="1:11" ht="14.25" customHeight="1">
      <c r="A727" s="247" t="s">
        <v>1263</v>
      </c>
      <c r="B727" s="247" t="s">
        <v>159</v>
      </c>
      <c r="C727" s="43">
        <v>5</v>
      </c>
      <c r="D727" s="43">
        <v>85634</v>
      </c>
      <c r="E727" s="248">
        <v>0.698</v>
      </c>
      <c r="F727" s="187"/>
      <c r="G727" s="43">
        <f t="shared" si="44"/>
        <v>45123.16451499999</v>
      </c>
      <c r="H727" s="22"/>
      <c r="I727" s="43">
        <f t="shared" si="45"/>
        <v>43872.78999999999</v>
      </c>
      <c r="J727" s="43">
        <f t="shared" si="46"/>
        <v>40450.496</v>
      </c>
      <c r="K727" s="43">
        <f t="shared" si="47"/>
        <v>45123.16451499999</v>
      </c>
    </row>
    <row r="728" spans="1:11" ht="14.25" customHeight="1">
      <c r="A728" s="249" t="s">
        <v>1264</v>
      </c>
      <c r="B728" s="249" t="s">
        <v>2689</v>
      </c>
      <c r="C728" s="43">
        <v>45</v>
      </c>
      <c r="D728" s="43">
        <v>809368</v>
      </c>
      <c r="E728" s="248">
        <v>3.874</v>
      </c>
      <c r="F728" s="187"/>
      <c r="G728" s="43">
        <f t="shared" si="44"/>
        <v>250440.02769500003</v>
      </c>
      <c r="H728" s="22"/>
      <c r="I728" s="43">
        <f t="shared" si="45"/>
        <v>243500.27000000002</v>
      </c>
      <c r="J728" s="43">
        <f t="shared" si="46"/>
        <v>224506.048</v>
      </c>
      <c r="K728" s="43">
        <f t="shared" si="47"/>
        <v>250440.02769500003</v>
      </c>
    </row>
    <row r="729" spans="1:11" ht="14.25" customHeight="1">
      <c r="A729" s="247" t="s">
        <v>1265</v>
      </c>
      <c r="B729" s="247" t="s">
        <v>2690</v>
      </c>
      <c r="C729" s="43">
        <v>24</v>
      </c>
      <c r="D729" s="43">
        <v>466521</v>
      </c>
      <c r="E729" s="248">
        <v>2.451</v>
      </c>
      <c r="F729" s="187"/>
      <c r="G729" s="43">
        <f t="shared" si="44"/>
        <v>158448.2467425</v>
      </c>
      <c r="H729" s="22"/>
      <c r="I729" s="43">
        <f t="shared" si="45"/>
        <v>154057.605</v>
      </c>
      <c r="J729" s="43">
        <f t="shared" si="46"/>
        <v>142040.352</v>
      </c>
      <c r="K729" s="43">
        <f t="shared" si="47"/>
        <v>158448.2467425</v>
      </c>
    </row>
    <row r="730" spans="1:11" ht="14.25" customHeight="1">
      <c r="A730" s="249" t="s">
        <v>1266</v>
      </c>
      <c r="B730" s="249" t="s">
        <v>2691</v>
      </c>
      <c r="C730" s="43">
        <v>9</v>
      </c>
      <c r="D730" s="43">
        <v>269751</v>
      </c>
      <c r="E730" s="248">
        <v>1.407</v>
      </c>
      <c r="F730" s="187"/>
      <c r="G730" s="43">
        <f t="shared" si="44"/>
        <v>90957.4390725</v>
      </c>
      <c r="H730" s="22"/>
      <c r="I730" s="43">
        <f t="shared" si="45"/>
        <v>88436.985</v>
      </c>
      <c r="J730" s="43">
        <f t="shared" si="46"/>
        <v>81538.464</v>
      </c>
      <c r="K730" s="43">
        <f t="shared" si="47"/>
        <v>90957.4390725</v>
      </c>
    </row>
    <row r="731" spans="1:11" ht="14.25" customHeight="1">
      <c r="A731" s="247" t="s">
        <v>1267</v>
      </c>
      <c r="B731" s="247" t="s">
        <v>1268</v>
      </c>
      <c r="C731" s="43">
        <v>18</v>
      </c>
      <c r="D731" s="43">
        <v>217545</v>
      </c>
      <c r="E731" s="248">
        <v>1.079</v>
      </c>
      <c r="F731" s="187"/>
      <c r="G731" s="43">
        <f t="shared" si="44"/>
        <v>69753.4305325</v>
      </c>
      <c r="H731" s="22"/>
      <c r="I731" s="43">
        <f t="shared" si="45"/>
        <v>67820.545</v>
      </c>
      <c r="J731" s="43">
        <f t="shared" si="46"/>
        <v>62530.208</v>
      </c>
      <c r="K731" s="43">
        <f t="shared" si="47"/>
        <v>69753.4305325</v>
      </c>
    </row>
    <row r="732" spans="1:11" ht="14.25" customHeight="1">
      <c r="A732" s="249" t="s">
        <v>1269</v>
      </c>
      <c r="B732" s="249" t="s">
        <v>1270</v>
      </c>
      <c r="C732" s="43">
        <v>9</v>
      </c>
      <c r="D732" s="43">
        <v>103178</v>
      </c>
      <c r="E732" s="248">
        <v>0.595</v>
      </c>
      <c r="F732" s="187"/>
      <c r="G732" s="43">
        <f t="shared" si="44"/>
        <v>38464.5886625</v>
      </c>
      <c r="H732" s="22"/>
      <c r="I732" s="43">
        <f t="shared" si="45"/>
        <v>37398.725</v>
      </c>
      <c r="J732" s="43">
        <f t="shared" si="46"/>
        <v>34481.439999999995</v>
      </c>
      <c r="K732" s="43">
        <f t="shared" si="47"/>
        <v>38464.5886625</v>
      </c>
    </row>
    <row r="733" spans="1:11" ht="14.25" customHeight="1">
      <c r="A733" s="247" t="s">
        <v>1271</v>
      </c>
      <c r="B733" s="247" t="s">
        <v>1272</v>
      </c>
      <c r="C733" s="43">
        <v>5</v>
      </c>
      <c r="D733" s="43">
        <v>75014</v>
      </c>
      <c r="E733" s="248">
        <v>0.488</v>
      </c>
      <c r="F733" s="187"/>
      <c r="G733" s="43">
        <f t="shared" si="44"/>
        <v>31547.42734</v>
      </c>
      <c r="H733" s="22"/>
      <c r="I733" s="43">
        <f t="shared" si="45"/>
        <v>30673.239999999998</v>
      </c>
      <c r="J733" s="43">
        <f t="shared" si="46"/>
        <v>28280.576</v>
      </c>
      <c r="K733" s="43">
        <f t="shared" si="47"/>
        <v>31547.42734</v>
      </c>
    </row>
    <row r="734" spans="1:11" ht="14.25" customHeight="1">
      <c r="A734" s="249" t="s">
        <v>1273</v>
      </c>
      <c r="B734" s="249" t="s">
        <v>1274</v>
      </c>
      <c r="C734" s="43">
        <v>5</v>
      </c>
      <c r="D734" s="43">
        <v>80803</v>
      </c>
      <c r="E734" s="248">
        <v>0.43</v>
      </c>
      <c r="F734" s="187"/>
      <c r="G734" s="43">
        <f t="shared" si="44"/>
        <v>27797.938024999996</v>
      </c>
      <c r="H734" s="22"/>
      <c r="I734" s="43">
        <f t="shared" si="45"/>
        <v>27027.649999999998</v>
      </c>
      <c r="J734" s="43">
        <f t="shared" si="46"/>
        <v>24919.36</v>
      </c>
      <c r="K734" s="43">
        <f t="shared" si="47"/>
        <v>27797.938024999996</v>
      </c>
    </row>
    <row r="735" spans="1:11" ht="14.25" customHeight="1">
      <c r="A735" s="247" t="s">
        <v>1275</v>
      </c>
      <c r="B735" s="247" t="s">
        <v>1276</v>
      </c>
      <c r="C735" s="43">
        <v>4</v>
      </c>
      <c r="D735" s="43">
        <v>44021</v>
      </c>
      <c r="E735" s="248">
        <v>0.3</v>
      </c>
      <c r="F735" s="187"/>
      <c r="G735" s="43">
        <f t="shared" si="44"/>
        <v>19393.91025</v>
      </c>
      <c r="H735" s="22"/>
      <c r="I735" s="43">
        <f t="shared" si="45"/>
        <v>18856.5</v>
      </c>
      <c r="J735" s="43">
        <f t="shared" si="46"/>
        <v>17385.6</v>
      </c>
      <c r="K735" s="43">
        <f t="shared" si="47"/>
        <v>19393.91025</v>
      </c>
    </row>
    <row r="736" spans="1:11" ht="14.25" customHeight="1">
      <c r="A736" s="249" t="s">
        <v>1277</v>
      </c>
      <c r="B736" s="249" t="s">
        <v>1278</v>
      </c>
      <c r="C736" s="43">
        <v>17</v>
      </c>
      <c r="D736" s="43">
        <v>321263</v>
      </c>
      <c r="E736" s="248">
        <v>1.458</v>
      </c>
      <c r="F736" s="187"/>
      <c r="G736" s="43">
        <f t="shared" si="44"/>
        <v>94254.403815</v>
      </c>
      <c r="H736" s="22"/>
      <c r="I736" s="43">
        <f t="shared" si="45"/>
        <v>91642.59</v>
      </c>
      <c r="J736" s="43">
        <f t="shared" si="46"/>
        <v>84494.016</v>
      </c>
      <c r="K736" s="43">
        <f t="shared" si="47"/>
        <v>94254.403815</v>
      </c>
    </row>
    <row r="737" spans="1:11" ht="14.25" customHeight="1">
      <c r="A737" s="247" t="s">
        <v>1279</v>
      </c>
      <c r="B737" s="247" t="s">
        <v>1280</v>
      </c>
      <c r="C737" s="43">
        <v>5</v>
      </c>
      <c r="D737" s="43">
        <v>94293</v>
      </c>
      <c r="E737" s="248">
        <v>0.494</v>
      </c>
      <c r="F737" s="187"/>
      <c r="G737" s="43">
        <f t="shared" si="44"/>
        <v>31935.305545</v>
      </c>
      <c r="H737" s="22"/>
      <c r="I737" s="43">
        <f t="shared" si="45"/>
        <v>31050.37</v>
      </c>
      <c r="J737" s="43">
        <f t="shared" si="46"/>
        <v>28628.288</v>
      </c>
      <c r="K737" s="43">
        <f t="shared" si="47"/>
        <v>31935.305545</v>
      </c>
    </row>
    <row r="738" spans="1:11" ht="14.25" customHeight="1">
      <c r="A738" s="249" t="s">
        <v>1281</v>
      </c>
      <c r="B738" s="249" t="s">
        <v>1282</v>
      </c>
      <c r="C738" s="43">
        <v>4</v>
      </c>
      <c r="D738" s="43">
        <v>65909</v>
      </c>
      <c r="E738" s="248">
        <v>0.386</v>
      </c>
      <c r="F738" s="187"/>
      <c r="G738" s="43">
        <f t="shared" si="44"/>
        <v>24953.497854999998</v>
      </c>
      <c r="H738" s="22"/>
      <c r="I738" s="43">
        <f t="shared" si="45"/>
        <v>24262.03</v>
      </c>
      <c r="J738" s="43">
        <f t="shared" si="46"/>
        <v>22369.472</v>
      </c>
      <c r="K738" s="43">
        <f t="shared" si="47"/>
        <v>24953.497854999998</v>
      </c>
    </row>
    <row r="739" spans="1:11" ht="14.25" customHeight="1">
      <c r="A739" s="247" t="s">
        <v>1283</v>
      </c>
      <c r="B739" s="247" t="s">
        <v>2692</v>
      </c>
      <c r="C739" s="43">
        <v>29</v>
      </c>
      <c r="D739" s="43">
        <v>543142</v>
      </c>
      <c r="E739" s="248">
        <v>2.448</v>
      </c>
      <c r="F739" s="187"/>
      <c r="G739" s="43">
        <f t="shared" si="44"/>
        <v>158254.30764</v>
      </c>
      <c r="H739" s="22"/>
      <c r="I739" s="43">
        <f t="shared" si="45"/>
        <v>153869.04</v>
      </c>
      <c r="J739" s="43">
        <f t="shared" si="46"/>
        <v>141866.49599999998</v>
      </c>
      <c r="K739" s="43">
        <f t="shared" si="47"/>
        <v>158254.30764</v>
      </c>
    </row>
    <row r="740" spans="1:11" ht="14.25" customHeight="1">
      <c r="A740" s="249" t="s">
        <v>1284</v>
      </c>
      <c r="B740" s="249" t="s">
        <v>2693</v>
      </c>
      <c r="C740" s="43">
        <v>12</v>
      </c>
      <c r="D740" s="43">
        <v>196930</v>
      </c>
      <c r="E740" s="248">
        <v>1.122</v>
      </c>
      <c r="F740" s="187"/>
      <c r="G740" s="43">
        <f t="shared" si="44"/>
        <v>72533.224335</v>
      </c>
      <c r="H740" s="22"/>
      <c r="I740" s="43">
        <f t="shared" si="45"/>
        <v>70523.31000000001</v>
      </c>
      <c r="J740" s="43">
        <f t="shared" si="46"/>
        <v>65022.14400000001</v>
      </c>
      <c r="K740" s="43">
        <f t="shared" si="47"/>
        <v>72533.224335</v>
      </c>
    </row>
    <row r="741" spans="1:11" ht="14.25" customHeight="1">
      <c r="A741" s="247" t="s">
        <v>1285</v>
      </c>
      <c r="B741" s="247" t="s">
        <v>2694</v>
      </c>
      <c r="C741" s="43">
        <v>6</v>
      </c>
      <c r="D741" s="43">
        <v>162298</v>
      </c>
      <c r="E741" s="248">
        <v>0.931</v>
      </c>
      <c r="F741" s="187"/>
      <c r="G741" s="43">
        <f t="shared" si="44"/>
        <v>60185.768142500005</v>
      </c>
      <c r="H741" s="22"/>
      <c r="I741" s="43">
        <f t="shared" si="45"/>
        <v>58518.005000000005</v>
      </c>
      <c r="J741" s="43">
        <f t="shared" si="46"/>
        <v>53953.312000000005</v>
      </c>
      <c r="K741" s="43">
        <f t="shared" si="47"/>
        <v>60185.768142500005</v>
      </c>
    </row>
    <row r="742" spans="1:11" ht="14.25" customHeight="1">
      <c r="A742" s="249" t="s">
        <v>1286</v>
      </c>
      <c r="B742" s="249" t="s">
        <v>3544</v>
      </c>
      <c r="C742" s="43">
        <v>18</v>
      </c>
      <c r="D742" s="43">
        <v>215546</v>
      </c>
      <c r="E742" s="248">
        <v>1.08</v>
      </c>
      <c r="F742" s="187"/>
      <c r="G742" s="43">
        <f t="shared" si="44"/>
        <v>69818.0769</v>
      </c>
      <c r="H742" s="22"/>
      <c r="I742" s="43">
        <f t="shared" si="45"/>
        <v>67883.40000000001</v>
      </c>
      <c r="J742" s="43">
        <f t="shared" si="46"/>
        <v>62588.16</v>
      </c>
      <c r="K742" s="43">
        <f t="shared" si="47"/>
        <v>69818.0769</v>
      </c>
    </row>
    <row r="743" spans="1:11" ht="14.25" customHeight="1">
      <c r="A743" s="247" t="s">
        <v>1287</v>
      </c>
      <c r="B743" s="247" t="s">
        <v>3545</v>
      </c>
      <c r="C743" s="43">
        <v>12</v>
      </c>
      <c r="D743" s="43">
        <v>131432</v>
      </c>
      <c r="E743" s="248">
        <v>0.699</v>
      </c>
      <c r="F743" s="187"/>
      <c r="G743" s="43">
        <f t="shared" si="44"/>
        <v>45187.810882499994</v>
      </c>
      <c r="H743" s="22"/>
      <c r="I743" s="43">
        <f t="shared" si="45"/>
        <v>43935.645</v>
      </c>
      <c r="J743" s="43">
        <f t="shared" si="46"/>
        <v>40508.448</v>
      </c>
      <c r="K743" s="43">
        <f t="shared" si="47"/>
        <v>45187.810882499994</v>
      </c>
    </row>
    <row r="744" spans="1:11" ht="14.25" customHeight="1">
      <c r="A744" s="249" t="s">
        <v>1288</v>
      </c>
      <c r="B744" s="249" t="s">
        <v>3546</v>
      </c>
      <c r="C744" s="43">
        <v>5</v>
      </c>
      <c r="D744" s="43">
        <v>81287</v>
      </c>
      <c r="E744" s="248">
        <v>0.473</v>
      </c>
      <c r="F744" s="187"/>
      <c r="G744" s="43">
        <f t="shared" si="44"/>
        <v>30577.731827499996</v>
      </c>
      <c r="H744" s="22"/>
      <c r="I744" s="43">
        <f t="shared" si="45"/>
        <v>29730.414999999997</v>
      </c>
      <c r="J744" s="43">
        <f t="shared" si="46"/>
        <v>27411.296</v>
      </c>
      <c r="K744" s="43">
        <f t="shared" si="47"/>
        <v>30577.731827499996</v>
      </c>
    </row>
    <row r="745" spans="1:11" ht="14.25" customHeight="1">
      <c r="A745" s="247" t="s">
        <v>1289</v>
      </c>
      <c r="B745" s="247" t="s">
        <v>1290</v>
      </c>
      <c r="C745" s="43">
        <v>12</v>
      </c>
      <c r="D745" s="43">
        <v>210924</v>
      </c>
      <c r="E745" s="248">
        <v>1.005</v>
      </c>
      <c r="F745" s="187"/>
      <c r="G745" s="43">
        <f t="shared" si="44"/>
        <v>64969.59933749999</v>
      </c>
      <c r="H745" s="22"/>
      <c r="I745" s="43">
        <f t="shared" si="45"/>
        <v>63169.274999999994</v>
      </c>
      <c r="J745" s="43">
        <f t="shared" si="46"/>
        <v>58241.759999999995</v>
      </c>
      <c r="K745" s="43">
        <f t="shared" si="47"/>
        <v>64969.59933749999</v>
      </c>
    </row>
    <row r="746" spans="1:11" ht="14.25" customHeight="1">
      <c r="A746" s="249" t="s">
        <v>1291</v>
      </c>
      <c r="B746" s="249" t="s">
        <v>160</v>
      </c>
      <c r="C746" s="43">
        <v>6</v>
      </c>
      <c r="D746" s="43">
        <v>91829</v>
      </c>
      <c r="E746" s="248">
        <v>0.498</v>
      </c>
      <c r="F746" s="187"/>
      <c r="G746" s="43">
        <f>(E746*$G$4)*$K$10</f>
        <v>32193.891015</v>
      </c>
      <c r="H746" s="22"/>
      <c r="I746" s="43">
        <f>E746*$G$4</f>
        <v>31301.79</v>
      </c>
      <c r="J746" s="43">
        <f t="shared" si="46"/>
        <v>28860.096</v>
      </c>
      <c r="K746" s="43">
        <f>(E746*$G$4)*$K$10</f>
        <v>32193.891015</v>
      </c>
    </row>
    <row r="747" spans="1:11" ht="14.25" customHeight="1">
      <c r="A747" s="247" t="s">
        <v>1292</v>
      </c>
      <c r="B747" s="247" t="s">
        <v>161</v>
      </c>
      <c r="C747" s="43">
        <v>4</v>
      </c>
      <c r="D747" s="43">
        <v>51131</v>
      </c>
      <c r="E747" s="248">
        <v>0.338</v>
      </c>
      <c r="F747" s="187"/>
      <c r="G747" s="43">
        <f t="shared" si="44"/>
        <v>21850.472215</v>
      </c>
      <c r="H747" s="22"/>
      <c r="I747" s="43">
        <f t="shared" si="45"/>
        <v>21244.99</v>
      </c>
      <c r="J747" s="43">
        <f t="shared" si="46"/>
        <v>19587.776</v>
      </c>
      <c r="K747" s="43">
        <f t="shared" si="47"/>
        <v>21850.472215</v>
      </c>
    </row>
    <row r="748" spans="1:11" ht="14.25" customHeight="1">
      <c r="A748" s="249" t="s">
        <v>1293</v>
      </c>
      <c r="B748" s="249" t="s">
        <v>173</v>
      </c>
      <c r="C748" s="43">
        <v>42</v>
      </c>
      <c r="D748" s="43">
        <v>1904178</v>
      </c>
      <c r="E748" s="248">
        <v>10.037</v>
      </c>
      <c r="F748" s="187"/>
      <c r="G748" s="43">
        <f t="shared" si="44"/>
        <v>648855.5905975</v>
      </c>
      <c r="H748" s="22"/>
      <c r="I748" s="43">
        <f t="shared" si="45"/>
        <v>630875.635</v>
      </c>
      <c r="J748" s="43">
        <f t="shared" si="46"/>
        <v>581664.224</v>
      </c>
      <c r="K748" s="43">
        <f t="shared" si="47"/>
        <v>648855.5905975</v>
      </c>
    </row>
    <row r="749" spans="1:11" ht="14.25" customHeight="1">
      <c r="A749" s="247" t="s">
        <v>1294</v>
      </c>
      <c r="B749" s="247" t="s">
        <v>174</v>
      </c>
      <c r="C749" s="43">
        <v>29</v>
      </c>
      <c r="D749" s="43">
        <v>474421</v>
      </c>
      <c r="E749" s="248">
        <v>2.923</v>
      </c>
      <c r="F749" s="187"/>
      <c r="G749" s="43">
        <f t="shared" si="44"/>
        <v>188961.3322025</v>
      </c>
      <c r="H749" s="22"/>
      <c r="I749" s="43">
        <f t="shared" si="45"/>
        <v>183725.165</v>
      </c>
      <c r="J749" s="43">
        <f t="shared" si="46"/>
        <v>169393.696</v>
      </c>
      <c r="K749" s="43">
        <f t="shared" si="47"/>
        <v>188961.3322025</v>
      </c>
    </row>
    <row r="750" spans="1:11" ht="14.25" customHeight="1">
      <c r="A750" s="249" t="s">
        <v>1295</v>
      </c>
      <c r="B750" s="249" t="s">
        <v>175</v>
      </c>
      <c r="C750" s="43">
        <v>30</v>
      </c>
      <c r="D750" s="43">
        <v>852075</v>
      </c>
      <c r="E750" s="248">
        <v>4.987</v>
      </c>
      <c r="F750" s="187"/>
      <c r="G750" s="43">
        <f t="shared" si="44"/>
        <v>322391.4347225</v>
      </c>
      <c r="H750" s="22"/>
      <c r="I750" s="43">
        <f t="shared" si="45"/>
        <v>313457.885</v>
      </c>
      <c r="J750" s="43">
        <f t="shared" si="46"/>
        <v>289006.624</v>
      </c>
      <c r="K750" s="43">
        <f t="shared" si="47"/>
        <v>322391.4347225</v>
      </c>
    </row>
    <row r="751" spans="1:11" ht="14.25" customHeight="1">
      <c r="A751" s="247" t="s">
        <v>1296</v>
      </c>
      <c r="B751" s="247" t="s">
        <v>176</v>
      </c>
      <c r="C751" s="43">
        <v>24</v>
      </c>
      <c r="D751" s="43">
        <v>267465</v>
      </c>
      <c r="E751" s="248">
        <v>1.629</v>
      </c>
      <c r="F751" s="187"/>
      <c r="G751" s="43">
        <f t="shared" si="44"/>
        <v>105308.9326575</v>
      </c>
      <c r="H751" s="22"/>
      <c r="I751" s="43">
        <f t="shared" si="45"/>
        <v>102390.795</v>
      </c>
      <c r="J751" s="43">
        <f t="shared" si="46"/>
        <v>94403.808</v>
      </c>
      <c r="K751" s="43">
        <f t="shared" si="47"/>
        <v>105308.9326575</v>
      </c>
    </row>
    <row r="752" spans="1:11" ht="14.25" customHeight="1">
      <c r="A752" s="249" t="s">
        <v>1301</v>
      </c>
      <c r="B752" s="249" t="s">
        <v>169</v>
      </c>
      <c r="C752" s="43">
        <v>57</v>
      </c>
      <c r="D752" s="43">
        <v>2031451</v>
      </c>
      <c r="E752" s="248">
        <v>7.714</v>
      </c>
      <c r="F752" s="187"/>
      <c r="G752" s="43">
        <f t="shared" si="44"/>
        <v>498682.07889500004</v>
      </c>
      <c r="H752" s="22"/>
      <c r="I752" s="43">
        <f t="shared" si="45"/>
        <v>484863.47000000003</v>
      </c>
      <c r="J752" s="43">
        <f t="shared" si="46"/>
        <v>447041.728</v>
      </c>
      <c r="K752" s="43">
        <f t="shared" si="47"/>
        <v>498682.07889500004</v>
      </c>
    </row>
    <row r="753" spans="1:11" ht="14.25" customHeight="1">
      <c r="A753" s="247" t="s">
        <v>1316</v>
      </c>
      <c r="B753" s="247" t="s">
        <v>163</v>
      </c>
      <c r="C753" s="43">
        <v>27</v>
      </c>
      <c r="D753" s="43">
        <v>918985</v>
      </c>
      <c r="E753" s="248">
        <v>4.462</v>
      </c>
      <c r="F753" s="187"/>
      <c r="G753" s="43">
        <f t="shared" si="44"/>
        <v>288452.091785</v>
      </c>
      <c r="H753" s="22"/>
      <c r="I753" s="43">
        <f t="shared" si="45"/>
        <v>280459.01</v>
      </c>
      <c r="J753" s="43">
        <f t="shared" si="46"/>
        <v>258581.824</v>
      </c>
      <c r="K753" s="43">
        <f t="shared" si="47"/>
        <v>288452.091785</v>
      </c>
    </row>
    <row r="754" spans="1:11" ht="14.25" customHeight="1">
      <c r="A754" s="249" t="s">
        <v>1317</v>
      </c>
      <c r="B754" s="249" t="s">
        <v>164</v>
      </c>
      <c r="C754" s="43">
        <v>15</v>
      </c>
      <c r="D754" s="43">
        <v>415926</v>
      </c>
      <c r="E754" s="248">
        <v>1.927</v>
      </c>
      <c r="F754" s="187"/>
      <c r="G754" s="43">
        <f t="shared" si="44"/>
        <v>124573.5501725</v>
      </c>
      <c r="H754" s="22"/>
      <c r="I754" s="43">
        <f t="shared" si="45"/>
        <v>121121.585</v>
      </c>
      <c r="J754" s="43">
        <f t="shared" si="46"/>
        <v>111673.504</v>
      </c>
      <c r="K754" s="43">
        <f t="shared" si="47"/>
        <v>124573.5501725</v>
      </c>
    </row>
    <row r="755" spans="1:11" ht="14.25" customHeight="1">
      <c r="A755" s="247" t="s">
        <v>1328</v>
      </c>
      <c r="B755" s="247" t="s">
        <v>3549</v>
      </c>
      <c r="C755" s="43">
        <v>28</v>
      </c>
      <c r="D755" s="43">
        <v>255203</v>
      </c>
      <c r="E755" s="248">
        <v>1.696</v>
      </c>
      <c r="F755" s="187"/>
      <c r="G755" s="43">
        <f t="shared" si="44"/>
        <v>109640.23928</v>
      </c>
      <c r="H755" s="22"/>
      <c r="I755" s="43">
        <f t="shared" si="45"/>
        <v>106602.08</v>
      </c>
      <c r="J755" s="43">
        <f t="shared" si="46"/>
        <v>98286.592</v>
      </c>
      <c r="K755" s="43">
        <f t="shared" si="47"/>
        <v>109640.23928</v>
      </c>
    </row>
    <row r="756" spans="1:11" ht="14.25" customHeight="1">
      <c r="A756" s="249" t="s">
        <v>1339</v>
      </c>
      <c r="B756" s="249" t="s">
        <v>165</v>
      </c>
      <c r="C756" s="43">
        <v>6</v>
      </c>
      <c r="D756" s="43">
        <v>111666</v>
      </c>
      <c r="E756" s="248">
        <v>0.566</v>
      </c>
      <c r="F756" s="187"/>
      <c r="G756" s="43">
        <f t="shared" si="44"/>
        <v>36589.844005</v>
      </c>
      <c r="H756" s="22"/>
      <c r="I756" s="43">
        <f t="shared" si="45"/>
        <v>35575.93</v>
      </c>
      <c r="J756" s="43">
        <f t="shared" si="46"/>
        <v>32800.831999999995</v>
      </c>
      <c r="K756" s="43">
        <f t="shared" si="47"/>
        <v>36589.844005</v>
      </c>
    </row>
    <row r="757" spans="1:11" ht="14.25" customHeight="1">
      <c r="A757" s="247" t="s">
        <v>1350</v>
      </c>
      <c r="B757" s="247" t="s">
        <v>162</v>
      </c>
      <c r="C757" s="43">
        <v>5</v>
      </c>
      <c r="D757" s="43">
        <v>146328</v>
      </c>
      <c r="E757" s="248">
        <v>0.879</v>
      </c>
      <c r="F757" s="187"/>
      <c r="G757" s="43">
        <f t="shared" si="44"/>
        <v>56824.1570325</v>
      </c>
      <c r="H757" s="22"/>
      <c r="I757" s="43">
        <f t="shared" si="45"/>
        <v>55249.545</v>
      </c>
      <c r="J757" s="43">
        <f t="shared" si="46"/>
        <v>50939.808</v>
      </c>
      <c r="K757" s="43">
        <f t="shared" si="47"/>
        <v>56824.1570325</v>
      </c>
    </row>
    <row r="758" spans="1:11" ht="14.25" customHeight="1">
      <c r="A758" s="249" t="s">
        <v>1297</v>
      </c>
      <c r="B758" s="249" t="s">
        <v>1298</v>
      </c>
      <c r="C758" s="43">
        <v>89</v>
      </c>
      <c r="D758" s="43">
        <v>2611911</v>
      </c>
      <c r="E758" s="248">
        <v>20.322</v>
      </c>
      <c r="F758" s="187"/>
      <c r="G758" s="43">
        <f t="shared" si="44"/>
        <v>1313743.480335</v>
      </c>
      <c r="H758" s="22"/>
      <c r="I758" s="43">
        <f t="shared" si="45"/>
        <v>1277339.31</v>
      </c>
      <c r="J758" s="43">
        <f t="shared" si="46"/>
        <v>1177700.544</v>
      </c>
      <c r="K758" s="43">
        <f t="shared" si="47"/>
        <v>1313743.480335</v>
      </c>
    </row>
    <row r="759" spans="1:11" ht="14.25" customHeight="1">
      <c r="A759" s="247" t="s">
        <v>1299</v>
      </c>
      <c r="B759" s="247" t="s">
        <v>1300</v>
      </c>
      <c r="C759" s="43">
        <v>80</v>
      </c>
      <c r="D759" s="43">
        <v>2103844</v>
      </c>
      <c r="E759" s="248">
        <v>14.015</v>
      </c>
      <c r="F759" s="187"/>
      <c r="G759" s="43">
        <f t="shared" si="44"/>
        <v>906018.8405125</v>
      </c>
      <c r="H759" s="22"/>
      <c r="I759" s="43">
        <f t="shared" si="45"/>
        <v>880912.8250000001</v>
      </c>
      <c r="J759" s="43">
        <f t="shared" si="46"/>
        <v>812197.28</v>
      </c>
      <c r="K759" s="43">
        <f t="shared" si="47"/>
        <v>906018.8405125</v>
      </c>
    </row>
    <row r="760" spans="1:11" ht="14.25" customHeight="1">
      <c r="A760" s="249" t="s">
        <v>2501</v>
      </c>
      <c r="B760" s="249" t="s">
        <v>2502</v>
      </c>
      <c r="C760" s="43">
        <v>35</v>
      </c>
      <c r="D760" s="43">
        <v>1875914</v>
      </c>
      <c r="E760" s="248">
        <v>10.771</v>
      </c>
      <c r="F760" s="187"/>
      <c r="G760" s="43">
        <f t="shared" si="44"/>
        <v>696306.0243425</v>
      </c>
      <c r="H760" s="22"/>
      <c r="I760" s="43">
        <f t="shared" si="45"/>
        <v>677011.2050000001</v>
      </c>
      <c r="J760" s="43">
        <f t="shared" si="46"/>
        <v>624200.9920000001</v>
      </c>
      <c r="K760" s="43">
        <f t="shared" si="47"/>
        <v>696306.0243425</v>
      </c>
    </row>
    <row r="761" spans="1:11" ht="14.25" customHeight="1">
      <c r="A761" s="247" t="s">
        <v>1302</v>
      </c>
      <c r="B761" s="247" t="s">
        <v>1303</v>
      </c>
      <c r="C761" s="43">
        <v>39</v>
      </c>
      <c r="D761" s="43">
        <v>542383</v>
      </c>
      <c r="E761" s="248">
        <v>2.19</v>
      </c>
      <c r="F761" s="187"/>
      <c r="G761" s="43">
        <f t="shared" si="44"/>
        <v>141575.544825</v>
      </c>
      <c r="H761" s="22"/>
      <c r="I761" s="43">
        <f t="shared" si="45"/>
        <v>137652.44999999998</v>
      </c>
      <c r="J761" s="43">
        <f t="shared" si="46"/>
        <v>126914.87999999999</v>
      </c>
      <c r="K761" s="43">
        <f t="shared" si="47"/>
        <v>141575.544825</v>
      </c>
    </row>
    <row r="762" spans="1:11" ht="14.25" customHeight="1">
      <c r="A762" s="249" t="s">
        <v>1304</v>
      </c>
      <c r="B762" s="249" t="s">
        <v>1305</v>
      </c>
      <c r="C762" s="43">
        <v>15</v>
      </c>
      <c r="D762" s="43">
        <v>264822</v>
      </c>
      <c r="E762" s="248">
        <v>1.392</v>
      </c>
      <c r="F762" s="187"/>
      <c r="G762" s="43">
        <f t="shared" si="44"/>
        <v>89987.74355999999</v>
      </c>
      <c r="H762" s="22"/>
      <c r="I762" s="43">
        <f t="shared" si="45"/>
        <v>87494.15999999999</v>
      </c>
      <c r="J762" s="43">
        <f t="shared" si="46"/>
        <v>80669.184</v>
      </c>
      <c r="K762" s="43">
        <f t="shared" si="47"/>
        <v>89987.74355999999</v>
      </c>
    </row>
    <row r="763" spans="1:11" ht="14.25" customHeight="1">
      <c r="A763" s="247" t="s">
        <v>1306</v>
      </c>
      <c r="B763" s="247" t="s">
        <v>1307</v>
      </c>
      <c r="C763" s="43">
        <v>5</v>
      </c>
      <c r="D763" s="43">
        <v>166665</v>
      </c>
      <c r="E763" s="248">
        <v>0.972</v>
      </c>
      <c r="F763" s="187"/>
      <c r="G763" s="43">
        <f t="shared" si="44"/>
        <v>62836.26921</v>
      </c>
      <c r="H763" s="22"/>
      <c r="I763" s="43">
        <f t="shared" si="45"/>
        <v>61095.06</v>
      </c>
      <c r="J763" s="43">
        <f t="shared" si="46"/>
        <v>56329.344</v>
      </c>
      <c r="K763" s="43">
        <f t="shared" si="47"/>
        <v>62836.26921</v>
      </c>
    </row>
    <row r="764" spans="1:11" ht="14.25" customHeight="1">
      <c r="A764" s="249" t="s">
        <v>1308</v>
      </c>
      <c r="B764" s="249" t="s">
        <v>1309</v>
      </c>
      <c r="C764" s="43">
        <v>18</v>
      </c>
      <c r="D764" s="43">
        <v>167179</v>
      </c>
      <c r="E764" s="248">
        <v>0.968</v>
      </c>
      <c r="F764" s="187"/>
      <c r="G764" s="43">
        <f t="shared" si="44"/>
        <v>62577.68374</v>
      </c>
      <c r="H764" s="22"/>
      <c r="I764" s="43">
        <f t="shared" si="45"/>
        <v>60843.64</v>
      </c>
      <c r="J764" s="43">
        <f t="shared" si="46"/>
        <v>56097.536</v>
      </c>
      <c r="K764" s="43">
        <f t="shared" si="47"/>
        <v>62577.68374</v>
      </c>
    </row>
    <row r="765" spans="1:11" ht="14.25" customHeight="1">
      <c r="A765" s="247" t="s">
        <v>1310</v>
      </c>
      <c r="B765" s="247" t="s">
        <v>166</v>
      </c>
      <c r="C765" s="43">
        <v>13</v>
      </c>
      <c r="D765" s="43">
        <v>120638</v>
      </c>
      <c r="E765" s="248">
        <v>0.739</v>
      </c>
      <c r="F765" s="187"/>
      <c r="G765" s="43">
        <f t="shared" si="44"/>
        <v>47773.6655825</v>
      </c>
      <c r="H765" s="22"/>
      <c r="I765" s="43">
        <f t="shared" si="45"/>
        <v>46449.845</v>
      </c>
      <c r="J765" s="43">
        <f t="shared" si="46"/>
        <v>42826.528</v>
      </c>
      <c r="K765" s="43">
        <f t="shared" si="47"/>
        <v>47773.6655825</v>
      </c>
    </row>
    <row r="766" spans="1:11" ht="14.25" customHeight="1">
      <c r="A766" s="249" t="s">
        <v>1311</v>
      </c>
      <c r="B766" s="249" t="s">
        <v>167</v>
      </c>
      <c r="C766" s="43">
        <v>9</v>
      </c>
      <c r="D766" s="43">
        <v>90817</v>
      </c>
      <c r="E766" s="248">
        <v>0.571</v>
      </c>
      <c r="F766" s="187"/>
      <c r="G766" s="43">
        <f t="shared" si="44"/>
        <v>36913.075842499995</v>
      </c>
      <c r="H766" s="22"/>
      <c r="I766" s="43">
        <f t="shared" si="45"/>
        <v>35890.204999999994</v>
      </c>
      <c r="J766" s="43">
        <f t="shared" si="46"/>
        <v>33090.592</v>
      </c>
      <c r="K766" s="43">
        <f t="shared" si="47"/>
        <v>36913.075842499995</v>
      </c>
    </row>
    <row r="767" spans="1:11" ht="14.25" customHeight="1">
      <c r="A767" s="247" t="s">
        <v>1312</v>
      </c>
      <c r="B767" s="247" t="s">
        <v>1313</v>
      </c>
      <c r="C767" s="43">
        <v>16</v>
      </c>
      <c r="D767" s="43">
        <v>115599</v>
      </c>
      <c r="E767" s="248">
        <v>0.615</v>
      </c>
      <c r="F767" s="187"/>
      <c r="G767" s="43">
        <f t="shared" si="44"/>
        <v>39757.5160125</v>
      </c>
      <c r="H767" s="22"/>
      <c r="I767" s="43">
        <f t="shared" si="45"/>
        <v>38655.825</v>
      </c>
      <c r="J767" s="43">
        <f t="shared" si="46"/>
        <v>35640.479999999996</v>
      </c>
      <c r="K767" s="43">
        <f t="shared" si="47"/>
        <v>39757.5160125</v>
      </c>
    </row>
    <row r="768" spans="1:11" ht="14.25" customHeight="1">
      <c r="A768" s="249" t="s">
        <v>1314</v>
      </c>
      <c r="B768" s="249" t="s">
        <v>1315</v>
      </c>
      <c r="C768" s="43">
        <v>12</v>
      </c>
      <c r="D768" s="43">
        <v>99918</v>
      </c>
      <c r="E768" s="248">
        <v>0.575</v>
      </c>
      <c r="F768" s="187"/>
      <c r="G768" s="43">
        <f t="shared" si="44"/>
        <v>37171.6613125</v>
      </c>
      <c r="H768" s="22"/>
      <c r="I768" s="43">
        <f t="shared" si="45"/>
        <v>36141.625</v>
      </c>
      <c r="J768" s="43">
        <f t="shared" si="46"/>
        <v>33322.399999999994</v>
      </c>
      <c r="K768" s="43">
        <f t="shared" si="47"/>
        <v>37171.6613125</v>
      </c>
    </row>
    <row r="769" spans="1:11" ht="14.25" customHeight="1">
      <c r="A769" s="247" t="s">
        <v>1318</v>
      </c>
      <c r="B769" s="247" t="s">
        <v>1319</v>
      </c>
      <c r="C769" s="43">
        <v>10</v>
      </c>
      <c r="D769" s="43">
        <v>103052</v>
      </c>
      <c r="E769" s="248">
        <v>0.57</v>
      </c>
      <c r="F769" s="187"/>
      <c r="G769" s="43">
        <f t="shared" si="44"/>
        <v>36848.429475</v>
      </c>
      <c r="H769" s="22"/>
      <c r="I769" s="43">
        <f t="shared" si="45"/>
        <v>35827.35</v>
      </c>
      <c r="J769" s="43">
        <f t="shared" si="46"/>
        <v>33032.64</v>
      </c>
      <c r="K769" s="43">
        <f t="shared" si="47"/>
        <v>36848.429475</v>
      </c>
    </row>
    <row r="770" spans="1:11" ht="14.25" customHeight="1">
      <c r="A770" s="249" t="s">
        <v>1320</v>
      </c>
      <c r="B770" s="249" t="s">
        <v>1321</v>
      </c>
      <c r="C770" s="43">
        <v>9</v>
      </c>
      <c r="D770" s="43">
        <v>80515</v>
      </c>
      <c r="E770" s="248">
        <v>0.488</v>
      </c>
      <c r="F770" s="187"/>
      <c r="G770" s="43">
        <f t="shared" si="44"/>
        <v>31547.42734</v>
      </c>
      <c r="H770" s="22"/>
      <c r="I770" s="43">
        <f t="shared" si="45"/>
        <v>30673.239999999998</v>
      </c>
      <c r="J770" s="43">
        <f t="shared" si="46"/>
        <v>28280.576</v>
      </c>
      <c r="K770" s="43">
        <f t="shared" si="47"/>
        <v>31547.42734</v>
      </c>
    </row>
    <row r="771" spans="1:11" ht="14.25" customHeight="1">
      <c r="A771" s="247" t="s">
        <v>1322</v>
      </c>
      <c r="B771" s="247" t="s">
        <v>1323</v>
      </c>
      <c r="C771" s="43">
        <v>12</v>
      </c>
      <c r="D771" s="43">
        <v>134561</v>
      </c>
      <c r="E771" s="248">
        <v>0.683</v>
      </c>
      <c r="F771" s="187"/>
      <c r="G771" s="43">
        <f t="shared" si="44"/>
        <v>44153.4690025</v>
      </c>
      <c r="H771" s="22"/>
      <c r="I771" s="43">
        <f t="shared" si="45"/>
        <v>42929.965000000004</v>
      </c>
      <c r="J771" s="43">
        <f t="shared" si="46"/>
        <v>39581.216</v>
      </c>
      <c r="K771" s="43">
        <f t="shared" si="47"/>
        <v>44153.4690025</v>
      </c>
    </row>
    <row r="772" spans="1:11" ht="14.25" customHeight="1">
      <c r="A772" s="249" t="s">
        <v>1324</v>
      </c>
      <c r="B772" s="249" t="s">
        <v>1325</v>
      </c>
      <c r="C772" s="43">
        <v>9</v>
      </c>
      <c r="D772" s="43">
        <v>93598</v>
      </c>
      <c r="E772" s="248">
        <v>0.521</v>
      </c>
      <c r="F772" s="187"/>
      <c r="G772" s="43">
        <f t="shared" si="44"/>
        <v>33680.7574675</v>
      </c>
      <c r="H772" s="22"/>
      <c r="I772" s="43">
        <f t="shared" si="45"/>
        <v>32747.455</v>
      </c>
      <c r="J772" s="43">
        <f t="shared" si="46"/>
        <v>30192.992000000002</v>
      </c>
      <c r="K772" s="43">
        <f t="shared" si="47"/>
        <v>33680.7574675</v>
      </c>
    </row>
    <row r="773" spans="1:11" ht="14.25" customHeight="1">
      <c r="A773" s="247" t="s">
        <v>1326</v>
      </c>
      <c r="B773" s="247" t="s">
        <v>1327</v>
      </c>
      <c r="C773" s="43">
        <v>5</v>
      </c>
      <c r="D773" s="43">
        <v>60092</v>
      </c>
      <c r="E773" s="248">
        <v>0.427</v>
      </c>
      <c r="F773" s="187"/>
      <c r="G773" s="43">
        <f t="shared" si="44"/>
        <v>27603.9989225</v>
      </c>
      <c r="H773" s="22"/>
      <c r="I773" s="43">
        <f t="shared" si="45"/>
        <v>26839.085</v>
      </c>
      <c r="J773" s="43">
        <f t="shared" si="46"/>
        <v>24745.504</v>
      </c>
      <c r="K773" s="43">
        <f t="shared" si="47"/>
        <v>27603.9989225</v>
      </c>
    </row>
    <row r="774" spans="1:11" ht="14.25" customHeight="1">
      <c r="A774" s="249" t="s">
        <v>1329</v>
      </c>
      <c r="B774" s="249" t="s">
        <v>2695</v>
      </c>
      <c r="C774" s="43">
        <v>69</v>
      </c>
      <c r="D774" s="43">
        <v>716085</v>
      </c>
      <c r="E774" s="248">
        <v>3.056</v>
      </c>
      <c r="F774" s="187"/>
      <c r="G774" s="43">
        <f t="shared" si="44"/>
        <v>197559.29908</v>
      </c>
      <c r="H774" s="22"/>
      <c r="I774" s="43">
        <f t="shared" si="45"/>
        <v>192084.88</v>
      </c>
      <c r="J774" s="43">
        <f t="shared" si="46"/>
        <v>177101.312</v>
      </c>
      <c r="K774" s="43">
        <f t="shared" si="47"/>
        <v>197559.29908</v>
      </c>
    </row>
    <row r="775" spans="1:11" ht="14.25" customHeight="1">
      <c r="A775" s="247" t="s">
        <v>1330</v>
      </c>
      <c r="B775" s="247" t="s">
        <v>2696</v>
      </c>
      <c r="C775" s="43">
        <v>69</v>
      </c>
      <c r="D775" s="43">
        <v>716085</v>
      </c>
      <c r="E775" s="248">
        <v>3.056</v>
      </c>
      <c r="F775" s="187"/>
      <c r="G775" s="43">
        <f t="shared" si="44"/>
        <v>197559.29908</v>
      </c>
      <c r="H775" s="22"/>
      <c r="I775" s="43">
        <f t="shared" si="45"/>
        <v>192084.88</v>
      </c>
      <c r="J775" s="43">
        <f t="shared" si="46"/>
        <v>177101.312</v>
      </c>
      <c r="K775" s="43">
        <f t="shared" si="47"/>
        <v>197559.29908</v>
      </c>
    </row>
    <row r="776" spans="1:11" ht="14.25" customHeight="1">
      <c r="A776" s="249" t="s">
        <v>1331</v>
      </c>
      <c r="B776" s="249" t="s">
        <v>2697</v>
      </c>
      <c r="C776" s="43">
        <v>69</v>
      </c>
      <c r="D776" s="43">
        <v>716085</v>
      </c>
      <c r="E776" s="248">
        <v>3.056</v>
      </c>
      <c r="F776" s="187"/>
      <c r="G776" s="43">
        <f t="shared" si="44"/>
        <v>197559.29908</v>
      </c>
      <c r="H776" s="22"/>
      <c r="I776" s="43">
        <f t="shared" si="45"/>
        <v>192084.88</v>
      </c>
      <c r="J776" s="43">
        <f t="shared" si="46"/>
        <v>177101.312</v>
      </c>
      <c r="K776" s="43">
        <f t="shared" si="47"/>
        <v>197559.29908</v>
      </c>
    </row>
    <row r="777" spans="1:11" ht="14.25" customHeight="1">
      <c r="A777" s="247" t="s">
        <v>1332</v>
      </c>
      <c r="B777" s="247" t="s">
        <v>2698</v>
      </c>
      <c r="C777" s="43">
        <v>69</v>
      </c>
      <c r="D777" s="43">
        <v>716085</v>
      </c>
      <c r="E777" s="248">
        <v>3.056</v>
      </c>
      <c r="F777" s="187"/>
      <c r="G777" s="43">
        <f t="shared" si="44"/>
        <v>197559.29908</v>
      </c>
      <c r="H777" s="22"/>
      <c r="I777" s="43">
        <f t="shared" si="45"/>
        <v>192084.88</v>
      </c>
      <c r="J777" s="43">
        <f t="shared" si="46"/>
        <v>177101.312</v>
      </c>
      <c r="K777" s="43">
        <f t="shared" si="47"/>
        <v>197559.29908</v>
      </c>
    </row>
    <row r="778" spans="1:11" ht="14.25" customHeight="1">
      <c r="A778" s="249" t="s">
        <v>1333</v>
      </c>
      <c r="B778" s="249" t="s">
        <v>2699</v>
      </c>
      <c r="C778" s="43">
        <v>69</v>
      </c>
      <c r="D778" s="43">
        <v>716085</v>
      </c>
      <c r="E778" s="248">
        <v>3.056</v>
      </c>
      <c r="F778" s="187"/>
      <c r="G778" s="43">
        <f t="shared" si="44"/>
        <v>197559.29908</v>
      </c>
      <c r="H778" s="22"/>
      <c r="I778" s="43">
        <f t="shared" si="45"/>
        <v>192084.88</v>
      </c>
      <c r="J778" s="43">
        <f t="shared" si="46"/>
        <v>177101.312</v>
      </c>
      <c r="K778" s="43">
        <f t="shared" si="47"/>
        <v>197559.29908</v>
      </c>
    </row>
    <row r="779" spans="1:11" ht="14.25" customHeight="1">
      <c r="A779" s="247" t="s">
        <v>1334</v>
      </c>
      <c r="B779" s="247" t="s">
        <v>2700</v>
      </c>
      <c r="C779" s="43">
        <v>58</v>
      </c>
      <c r="D779" s="43">
        <v>875690</v>
      </c>
      <c r="E779" s="248">
        <v>4.341</v>
      </c>
      <c r="F779" s="187"/>
      <c r="G779" s="43">
        <f t="shared" si="44"/>
        <v>280629.88131749997</v>
      </c>
      <c r="H779" s="22"/>
      <c r="I779" s="43">
        <f t="shared" si="45"/>
        <v>272853.555</v>
      </c>
      <c r="J779" s="43">
        <f t="shared" si="46"/>
        <v>251569.632</v>
      </c>
      <c r="K779" s="43">
        <f t="shared" si="47"/>
        <v>280629.88131749997</v>
      </c>
    </row>
    <row r="780" spans="1:11" ht="14.25" customHeight="1">
      <c r="A780" s="249" t="s">
        <v>1335</v>
      </c>
      <c r="B780" s="249" t="s">
        <v>2701</v>
      </c>
      <c r="C780" s="43">
        <v>58</v>
      </c>
      <c r="D780" s="43">
        <v>875690</v>
      </c>
      <c r="E780" s="248">
        <v>4.341</v>
      </c>
      <c r="F780" s="187"/>
      <c r="G780" s="43">
        <f t="shared" si="44"/>
        <v>280629.88131749997</v>
      </c>
      <c r="H780" s="22"/>
      <c r="I780" s="43">
        <f t="shared" si="45"/>
        <v>272853.555</v>
      </c>
      <c r="J780" s="43">
        <f t="shared" si="46"/>
        <v>251569.632</v>
      </c>
      <c r="K780" s="43">
        <f t="shared" si="47"/>
        <v>280629.88131749997</v>
      </c>
    </row>
    <row r="781" spans="1:11" ht="14.25" customHeight="1">
      <c r="A781" s="247" t="s">
        <v>1336</v>
      </c>
      <c r="B781" s="247" t="s">
        <v>233</v>
      </c>
      <c r="C781" s="43">
        <v>89</v>
      </c>
      <c r="D781" s="43">
        <v>1241706</v>
      </c>
      <c r="E781" s="248">
        <v>5.006</v>
      </c>
      <c r="F781" s="187"/>
      <c r="G781" s="43">
        <f t="shared" si="44"/>
        <v>323619.715705</v>
      </c>
      <c r="H781" s="22"/>
      <c r="I781" s="43">
        <f t="shared" si="45"/>
        <v>314652.13</v>
      </c>
      <c r="J781" s="43">
        <f t="shared" si="46"/>
        <v>290107.712</v>
      </c>
      <c r="K781" s="43">
        <f t="shared" si="47"/>
        <v>323619.715705</v>
      </c>
    </row>
    <row r="782" spans="1:11" ht="14.25" customHeight="1">
      <c r="A782" s="249" t="s">
        <v>1337</v>
      </c>
      <c r="B782" s="249" t="s">
        <v>2702</v>
      </c>
      <c r="C782" s="43">
        <v>89</v>
      </c>
      <c r="D782" s="43">
        <v>1241706</v>
      </c>
      <c r="E782" s="248">
        <v>5.006</v>
      </c>
      <c r="F782" s="187"/>
      <c r="G782" s="43">
        <f t="shared" si="44"/>
        <v>323619.715705</v>
      </c>
      <c r="H782" s="22"/>
      <c r="I782" s="43">
        <f t="shared" si="45"/>
        <v>314652.13</v>
      </c>
      <c r="J782" s="43">
        <f t="shared" si="46"/>
        <v>290107.712</v>
      </c>
      <c r="K782" s="43">
        <f t="shared" si="47"/>
        <v>323619.715705</v>
      </c>
    </row>
    <row r="783" spans="1:11" ht="14.25" customHeight="1">
      <c r="A783" s="247" t="s">
        <v>1338</v>
      </c>
      <c r="B783" s="247" t="s">
        <v>2703</v>
      </c>
      <c r="C783" s="43">
        <v>89</v>
      </c>
      <c r="D783" s="43">
        <v>1241706</v>
      </c>
      <c r="E783" s="248">
        <v>5.006</v>
      </c>
      <c r="F783" s="187"/>
      <c r="G783" s="43">
        <f t="shared" si="44"/>
        <v>323619.715705</v>
      </c>
      <c r="H783" s="22"/>
      <c r="I783" s="43">
        <f t="shared" si="45"/>
        <v>314652.13</v>
      </c>
      <c r="J783" s="43">
        <f t="shared" si="46"/>
        <v>290107.712</v>
      </c>
      <c r="K783" s="43">
        <f t="shared" si="47"/>
        <v>323619.715705</v>
      </c>
    </row>
    <row r="784" spans="1:11" ht="14.25" customHeight="1">
      <c r="A784" s="249" t="s">
        <v>1340</v>
      </c>
      <c r="B784" s="249" t="s">
        <v>234</v>
      </c>
      <c r="C784" s="43">
        <v>82</v>
      </c>
      <c r="D784" s="43">
        <v>931841</v>
      </c>
      <c r="E784" s="248">
        <v>4.205</v>
      </c>
      <c r="F784" s="187"/>
      <c r="G784" s="43">
        <f aca="true" t="shared" si="48" ref="G784:G822">(E784*$G$4)*$K$10</f>
        <v>271837.97533750004</v>
      </c>
      <c r="H784" s="22"/>
      <c r="I784" s="43">
        <f aca="true" t="shared" si="49" ref="I784:I822">E784*$G$4</f>
        <v>264305.275</v>
      </c>
      <c r="J784" s="43">
        <f aca="true" t="shared" si="50" ref="J784:J822">E784*$G$3</f>
        <v>243688.16</v>
      </c>
      <c r="K784" s="43">
        <f aca="true" t="shared" si="51" ref="K784:K822">(E784*$G$4)*$K$10</f>
        <v>271837.97533750004</v>
      </c>
    </row>
    <row r="785" spans="1:11" ht="14.25" customHeight="1">
      <c r="A785" s="247" t="s">
        <v>1341</v>
      </c>
      <c r="B785" s="247" t="s">
        <v>2704</v>
      </c>
      <c r="C785" s="43">
        <v>82</v>
      </c>
      <c r="D785" s="43">
        <v>931841</v>
      </c>
      <c r="E785" s="248">
        <v>4.205</v>
      </c>
      <c r="F785" s="187"/>
      <c r="G785" s="43">
        <f t="shared" si="48"/>
        <v>271837.97533750004</v>
      </c>
      <c r="H785" s="22"/>
      <c r="I785" s="43">
        <f t="shared" si="49"/>
        <v>264305.275</v>
      </c>
      <c r="J785" s="43">
        <f t="shared" si="50"/>
        <v>243688.16</v>
      </c>
      <c r="K785" s="43">
        <f t="shared" si="51"/>
        <v>271837.97533750004</v>
      </c>
    </row>
    <row r="786" spans="1:11" ht="14.25" customHeight="1">
      <c r="A786" s="249" t="s">
        <v>1342</v>
      </c>
      <c r="B786" s="249" t="s">
        <v>235</v>
      </c>
      <c r="C786" s="43">
        <v>28</v>
      </c>
      <c r="D786" s="43">
        <v>470152</v>
      </c>
      <c r="E786" s="248">
        <v>3.452</v>
      </c>
      <c r="F786" s="187"/>
      <c r="G786" s="43">
        <f t="shared" si="48"/>
        <v>223159.26061</v>
      </c>
      <c r="H786" s="22"/>
      <c r="I786" s="43">
        <f t="shared" si="49"/>
        <v>216975.46</v>
      </c>
      <c r="J786" s="43">
        <f t="shared" si="50"/>
        <v>200050.304</v>
      </c>
      <c r="K786" s="43">
        <f t="shared" si="51"/>
        <v>223159.26061</v>
      </c>
    </row>
    <row r="787" spans="1:11" ht="14.25" customHeight="1">
      <c r="A787" s="247" t="s">
        <v>1343</v>
      </c>
      <c r="B787" s="247" t="s">
        <v>2705</v>
      </c>
      <c r="C787" s="43">
        <v>28</v>
      </c>
      <c r="D787" s="43">
        <v>470152</v>
      </c>
      <c r="E787" s="248">
        <v>3.452</v>
      </c>
      <c r="F787" s="187"/>
      <c r="G787" s="43">
        <f t="shared" si="48"/>
        <v>223159.26061</v>
      </c>
      <c r="H787" s="22"/>
      <c r="I787" s="43">
        <f t="shared" si="49"/>
        <v>216975.46</v>
      </c>
      <c r="J787" s="43">
        <f t="shared" si="50"/>
        <v>200050.304</v>
      </c>
      <c r="K787" s="43">
        <f t="shared" si="51"/>
        <v>223159.26061</v>
      </c>
    </row>
    <row r="788" spans="1:11" ht="14.25" customHeight="1">
      <c r="A788" s="249" t="s">
        <v>1344</v>
      </c>
      <c r="B788" s="249" t="s">
        <v>2706</v>
      </c>
      <c r="C788" s="43">
        <v>68</v>
      </c>
      <c r="D788" s="43">
        <v>701757</v>
      </c>
      <c r="E788" s="248">
        <v>3.03</v>
      </c>
      <c r="F788" s="187"/>
      <c r="G788" s="43">
        <f t="shared" si="48"/>
        <v>195878.493525</v>
      </c>
      <c r="H788" s="22"/>
      <c r="I788" s="43">
        <f t="shared" si="49"/>
        <v>190450.65</v>
      </c>
      <c r="J788" s="43">
        <f t="shared" si="50"/>
        <v>175594.56</v>
      </c>
      <c r="K788" s="43">
        <f t="shared" si="51"/>
        <v>195878.493525</v>
      </c>
    </row>
    <row r="789" spans="1:11" ht="14.25" customHeight="1">
      <c r="A789" s="247" t="s">
        <v>1345</v>
      </c>
      <c r="B789" s="247" t="s">
        <v>2707</v>
      </c>
      <c r="C789" s="43">
        <v>68</v>
      </c>
      <c r="D789" s="43">
        <v>701757</v>
      </c>
      <c r="E789" s="248">
        <v>3.03</v>
      </c>
      <c r="F789" s="187"/>
      <c r="G789" s="43">
        <f t="shared" si="48"/>
        <v>195878.493525</v>
      </c>
      <c r="H789" s="22"/>
      <c r="I789" s="43">
        <f t="shared" si="49"/>
        <v>190450.65</v>
      </c>
      <c r="J789" s="43">
        <f t="shared" si="50"/>
        <v>175594.56</v>
      </c>
      <c r="K789" s="43">
        <f t="shared" si="51"/>
        <v>195878.493525</v>
      </c>
    </row>
    <row r="790" spans="1:11" ht="14.25" customHeight="1">
      <c r="A790" s="249" t="s">
        <v>1346</v>
      </c>
      <c r="B790" s="249" t="s">
        <v>236</v>
      </c>
      <c r="C790" s="43">
        <v>22</v>
      </c>
      <c r="D790" s="43">
        <v>204186</v>
      </c>
      <c r="E790" s="248">
        <v>0.952</v>
      </c>
      <c r="F790" s="187"/>
      <c r="G790" s="43">
        <f t="shared" si="48"/>
        <v>61543.34186</v>
      </c>
      <c r="H790" s="22"/>
      <c r="I790" s="43">
        <f t="shared" si="49"/>
        <v>59837.96</v>
      </c>
      <c r="J790" s="43">
        <f t="shared" si="50"/>
        <v>55170.304</v>
      </c>
      <c r="K790" s="43">
        <f t="shared" si="51"/>
        <v>61543.34186</v>
      </c>
    </row>
    <row r="791" spans="1:11" ht="14.25" customHeight="1">
      <c r="A791" s="247" t="s">
        <v>1347</v>
      </c>
      <c r="B791" s="247" t="s">
        <v>2708</v>
      </c>
      <c r="C791" s="43">
        <v>22</v>
      </c>
      <c r="D791" s="43">
        <v>204186</v>
      </c>
      <c r="E791" s="248">
        <v>0.952</v>
      </c>
      <c r="F791" s="187"/>
      <c r="G791" s="43">
        <f t="shared" si="48"/>
        <v>61543.34186</v>
      </c>
      <c r="H791" s="22"/>
      <c r="I791" s="43">
        <f t="shared" si="49"/>
        <v>59837.96</v>
      </c>
      <c r="J791" s="43">
        <f t="shared" si="50"/>
        <v>55170.304</v>
      </c>
      <c r="K791" s="43">
        <f t="shared" si="51"/>
        <v>61543.34186</v>
      </c>
    </row>
    <row r="792" spans="1:11" ht="14.25" customHeight="1">
      <c r="A792" s="249" t="s">
        <v>1348</v>
      </c>
      <c r="B792" s="249" t="s">
        <v>2709</v>
      </c>
      <c r="C792" s="43">
        <v>18</v>
      </c>
      <c r="D792" s="43">
        <v>201791</v>
      </c>
      <c r="E792" s="248">
        <v>1.058</v>
      </c>
      <c r="F792" s="187"/>
      <c r="G792" s="43">
        <f t="shared" si="48"/>
        <v>68395.85681499999</v>
      </c>
      <c r="H792" s="22"/>
      <c r="I792" s="43">
        <f t="shared" si="49"/>
        <v>66500.59</v>
      </c>
      <c r="J792" s="43">
        <f t="shared" si="50"/>
        <v>61313.216</v>
      </c>
      <c r="K792" s="43">
        <f t="shared" si="51"/>
        <v>68395.85681499999</v>
      </c>
    </row>
    <row r="793" spans="1:11" ht="14.25" customHeight="1">
      <c r="A793" s="247" t="s">
        <v>1349</v>
      </c>
      <c r="B793" s="247" t="s">
        <v>2710</v>
      </c>
      <c r="C793" s="43">
        <v>18</v>
      </c>
      <c r="D793" s="43">
        <v>201791</v>
      </c>
      <c r="E793" s="248">
        <v>1.058</v>
      </c>
      <c r="F793" s="187"/>
      <c r="G793" s="43">
        <f t="shared" si="48"/>
        <v>68395.85681499999</v>
      </c>
      <c r="H793" s="22"/>
      <c r="I793" s="43">
        <f t="shared" si="49"/>
        <v>66500.59</v>
      </c>
      <c r="J793" s="43">
        <f t="shared" si="50"/>
        <v>61313.216</v>
      </c>
      <c r="K793" s="43">
        <f t="shared" si="51"/>
        <v>68395.85681499999</v>
      </c>
    </row>
    <row r="794" spans="1:11" ht="14.25" customHeight="1">
      <c r="A794" s="249" t="s">
        <v>1351</v>
      </c>
      <c r="B794" s="249" t="s">
        <v>2711</v>
      </c>
      <c r="C794" s="43">
        <v>18</v>
      </c>
      <c r="D794" s="43">
        <v>201791</v>
      </c>
      <c r="E794" s="248">
        <v>1.058</v>
      </c>
      <c r="F794" s="187"/>
      <c r="G794" s="43">
        <f t="shared" si="48"/>
        <v>68395.85681499999</v>
      </c>
      <c r="H794" s="22"/>
      <c r="I794" s="43">
        <f t="shared" si="49"/>
        <v>66500.59</v>
      </c>
      <c r="J794" s="43">
        <f t="shared" si="50"/>
        <v>61313.216</v>
      </c>
      <c r="K794" s="43">
        <f t="shared" si="51"/>
        <v>68395.85681499999</v>
      </c>
    </row>
    <row r="795" spans="1:11" ht="14.25" customHeight="1">
      <c r="A795" s="247" t="s">
        <v>1352</v>
      </c>
      <c r="B795" s="247" t="s">
        <v>2712</v>
      </c>
      <c r="C795" s="43">
        <v>18</v>
      </c>
      <c r="D795" s="43">
        <v>201791</v>
      </c>
      <c r="E795" s="248">
        <v>1.058</v>
      </c>
      <c r="F795" s="187"/>
      <c r="G795" s="43">
        <f t="shared" si="48"/>
        <v>68395.85681499999</v>
      </c>
      <c r="H795" s="22"/>
      <c r="I795" s="43">
        <f t="shared" si="49"/>
        <v>66500.59</v>
      </c>
      <c r="J795" s="43">
        <f t="shared" si="50"/>
        <v>61313.216</v>
      </c>
      <c r="K795" s="43">
        <f t="shared" si="51"/>
        <v>68395.85681499999</v>
      </c>
    </row>
    <row r="796" spans="1:11" ht="14.25" customHeight="1">
      <c r="A796" s="249" t="s">
        <v>1353</v>
      </c>
      <c r="B796" s="249" t="s">
        <v>2713</v>
      </c>
      <c r="C796" s="43">
        <v>18</v>
      </c>
      <c r="D796" s="43">
        <v>201791</v>
      </c>
      <c r="E796" s="248">
        <v>1.058</v>
      </c>
      <c r="F796" s="187"/>
      <c r="G796" s="43">
        <f t="shared" si="48"/>
        <v>68395.85681499999</v>
      </c>
      <c r="H796" s="22"/>
      <c r="I796" s="43">
        <f t="shared" si="49"/>
        <v>66500.59</v>
      </c>
      <c r="J796" s="43">
        <f t="shared" si="50"/>
        <v>61313.216</v>
      </c>
      <c r="K796" s="43">
        <f t="shared" si="51"/>
        <v>68395.85681499999</v>
      </c>
    </row>
    <row r="797" spans="1:11" ht="14.25" customHeight="1">
      <c r="A797" s="247" t="s">
        <v>1354</v>
      </c>
      <c r="B797" s="247" t="s">
        <v>2714</v>
      </c>
      <c r="C797" s="43">
        <v>21</v>
      </c>
      <c r="D797" s="43">
        <v>246309</v>
      </c>
      <c r="E797" s="248">
        <v>1.124</v>
      </c>
      <c r="F797" s="187"/>
      <c r="G797" s="43">
        <f>(E797*$G$4)*$K$10</f>
        <v>72662.51707</v>
      </c>
      <c r="H797" s="22"/>
      <c r="I797" s="43">
        <f t="shared" si="49"/>
        <v>70649.02</v>
      </c>
      <c r="J797" s="43">
        <f>E797*$G$3</f>
        <v>65138.04800000001</v>
      </c>
      <c r="K797" s="43">
        <f t="shared" si="51"/>
        <v>72662.51707</v>
      </c>
    </row>
    <row r="798" spans="1:11" ht="14.25" customHeight="1">
      <c r="A798" s="249" t="s">
        <v>1355</v>
      </c>
      <c r="B798" s="249" t="s">
        <v>2715</v>
      </c>
      <c r="C798" s="43">
        <v>21</v>
      </c>
      <c r="D798" s="43">
        <v>246309</v>
      </c>
      <c r="E798" s="248">
        <v>1.124</v>
      </c>
      <c r="F798" s="187"/>
      <c r="G798" s="43">
        <f t="shared" si="48"/>
        <v>72662.51707</v>
      </c>
      <c r="H798" s="22"/>
      <c r="I798" s="43">
        <f t="shared" si="49"/>
        <v>70649.02</v>
      </c>
      <c r="J798" s="43">
        <f t="shared" si="50"/>
        <v>65138.04800000001</v>
      </c>
      <c r="K798" s="43">
        <f t="shared" si="51"/>
        <v>72662.51707</v>
      </c>
    </row>
    <row r="799" spans="1:11" ht="14.25" customHeight="1">
      <c r="A799" s="247" t="s">
        <v>1356</v>
      </c>
      <c r="B799" s="247" t="s">
        <v>2716</v>
      </c>
      <c r="C799" s="43">
        <v>21</v>
      </c>
      <c r="D799" s="43">
        <v>246309</v>
      </c>
      <c r="E799" s="248">
        <v>1.124</v>
      </c>
      <c r="F799" s="187"/>
      <c r="G799" s="43">
        <f t="shared" si="48"/>
        <v>72662.51707</v>
      </c>
      <c r="H799" s="22"/>
      <c r="I799" s="43">
        <f t="shared" si="49"/>
        <v>70649.02</v>
      </c>
      <c r="J799" s="43">
        <f t="shared" si="50"/>
        <v>65138.04800000001</v>
      </c>
      <c r="K799" s="43">
        <f t="shared" si="51"/>
        <v>72662.51707</v>
      </c>
    </row>
    <row r="800" spans="1:11" ht="14.25" customHeight="1">
      <c r="A800" s="249" t="s">
        <v>1357</v>
      </c>
      <c r="B800" s="249" t="s">
        <v>237</v>
      </c>
      <c r="C800" s="43">
        <v>22</v>
      </c>
      <c r="D800" s="43">
        <v>212114</v>
      </c>
      <c r="E800" s="248">
        <v>3.438</v>
      </c>
      <c r="F800" s="187"/>
      <c r="G800" s="43">
        <f t="shared" si="48"/>
        <v>222254.211465</v>
      </c>
      <c r="H800" s="22"/>
      <c r="I800" s="43">
        <f t="shared" si="49"/>
        <v>216095.49000000002</v>
      </c>
      <c r="J800" s="43">
        <f t="shared" si="50"/>
        <v>199238.97600000002</v>
      </c>
      <c r="K800" s="43">
        <f t="shared" si="51"/>
        <v>222254.211465</v>
      </c>
    </row>
    <row r="801" spans="1:11" ht="14.25" customHeight="1">
      <c r="A801" s="247" t="s">
        <v>1358</v>
      </c>
      <c r="B801" s="247" t="s">
        <v>2717</v>
      </c>
      <c r="C801" s="43">
        <v>22</v>
      </c>
      <c r="D801" s="43">
        <v>212114</v>
      </c>
      <c r="E801" s="248">
        <v>3.438</v>
      </c>
      <c r="F801" s="187"/>
      <c r="G801" s="43">
        <f t="shared" si="48"/>
        <v>222254.211465</v>
      </c>
      <c r="H801" s="22"/>
      <c r="I801" s="43">
        <f t="shared" si="49"/>
        <v>216095.49000000002</v>
      </c>
      <c r="J801" s="43">
        <f t="shared" si="50"/>
        <v>199238.97600000002</v>
      </c>
      <c r="K801" s="43">
        <f t="shared" si="51"/>
        <v>222254.211465</v>
      </c>
    </row>
    <row r="802" spans="1:11" ht="14.25" customHeight="1">
      <c r="A802" s="249" t="s">
        <v>1359</v>
      </c>
      <c r="B802" s="249" t="s">
        <v>2718</v>
      </c>
      <c r="C802" s="43">
        <v>22</v>
      </c>
      <c r="D802" s="43">
        <v>230829</v>
      </c>
      <c r="E802" s="248">
        <v>1.091</v>
      </c>
      <c r="F802" s="187"/>
      <c r="G802" s="43">
        <f t="shared" si="48"/>
        <v>70529.18694249999</v>
      </c>
      <c r="H802" s="22"/>
      <c r="I802" s="43">
        <f t="shared" si="49"/>
        <v>68574.805</v>
      </c>
      <c r="J802" s="43">
        <f t="shared" si="50"/>
        <v>63225.632</v>
      </c>
      <c r="K802" s="43">
        <f t="shared" si="51"/>
        <v>70529.18694249999</v>
      </c>
    </row>
    <row r="803" spans="1:11" ht="14.25" customHeight="1">
      <c r="A803" s="247" t="s">
        <v>1360</v>
      </c>
      <c r="B803" s="247" t="s">
        <v>2719</v>
      </c>
      <c r="C803" s="43">
        <v>22</v>
      </c>
      <c r="D803" s="43">
        <v>230829</v>
      </c>
      <c r="E803" s="248">
        <v>1.091</v>
      </c>
      <c r="F803" s="187"/>
      <c r="G803" s="43">
        <f t="shared" si="48"/>
        <v>70529.18694249999</v>
      </c>
      <c r="H803" s="22"/>
      <c r="I803" s="43">
        <f t="shared" si="49"/>
        <v>68574.805</v>
      </c>
      <c r="J803" s="43">
        <f t="shared" si="50"/>
        <v>63225.632</v>
      </c>
      <c r="K803" s="43">
        <f t="shared" si="51"/>
        <v>70529.18694249999</v>
      </c>
    </row>
    <row r="804" spans="1:11" ht="14.25" customHeight="1">
      <c r="A804" s="249" t="s">
        <v>1361</v>
      </c>
      <c r="B804" s="249" t="s">
        <v>2720</v>
      </c>
      <c r="C804" s="43">
        <v>22</v>
      </c>
      <c r="D804" s="43">
        <v>230829</v>
      </c>
      <c r="E804" s="248">
        <v>1.091</v>
      </c>
      <c r="F804" s="187"/>
      <c r="G804" s="43">
        <f t="shared" si="48"/>
        <v>70529.18694249999</v>
      </c>
      <c r="H804" s="22"/>
      <c r="I804" s="43">
        <f t="shared" si="49"/>
        <v>68574.805</v>
      </c>
      <c r="J804" s="43">
        <f t="shared" si="50"/>
        <v>63225.632</v>
      </c>
      <c r="K804" s="43">
        <f t="shared" si="51"/>
        <v>70529.18694249999</v>
      </c>
    </row>
    <row r="805" spans="1:11" ht="14.25" customHeight="1">
      <c r="A805" s="247" t="s">
        <v>1362</v>
      </c>
      <c r="B805" s="247" t="s">
        <v>2721</v>
      </c>
      <c r="C805" s="43">
        <v>22</v>
      </c>
      <c r="D805" s="43">
        <v>230829</v>
      </c>
      <c r="E805" s="248">
        <v>1.091</v>
      </c>
      <c r="F805" s="187"/>
      <c r="G805" s="43">
        <f t="shared" si="48"/>
        <v>70529.18694249999</v>
      </c>
      <c r="H805" s="22"/>
      <c r="I805" s="43">
        <f t="shared" si="49"/>
        <v>68574.805</v>
      </c>
      <c r="J805" s="43">
        <f t="shared" si="50"/>
        <v>63225.632</v>
      </c>
      <c r="K805" s="43">
        <f t="shared" si="51"/>
        <v>70529.18694249999</v>
      </c>
    </row>
    <row r="806" spans="1:11" ht="14.25" customHeight="1">
      <c r="A806" s="249" t="s">
        <v>1363</v>
      </c>
      <c r="B806" s="249" t="s">
        <v>2722</v>
      </c>
      <c r="C806" s="43">
        <v>22</v>
      </c>
      <c r="D806" s="43">
        <v>230829</v>
      </c>
      <c r="E806" s="248">
        <v>1.091</v>
      </c>
      <c r="F806" s="187"/>
      <c r="G806" s="43">
        <f t="shared" si="48"/>
        <v>70529.18694249999</v>
      </c>
      <c r="H806" s="22"/>
      <c r="I806" s="43">
        <f t="shared" si="49"/>
        <v>68574.805</v>
      </c>
      <c r="J806" s="43">
        <f t="shared" si="50"/>
        <v>63225.632</v>
      </c>
      <c r="K806" s="43">
        <f t="shared" si="51"/>
        <v>70529.18694249999</v>
      </c>
    </row>
    <row r="807" spans="1:11" ht="14.25" customHeight="1">
      <c r="A807" s="247" t="s">
        <v>1364</v>
      </c>
      <c r="B807" s="247" t="s">
        <v>2482</v>
      </c>
      <c r="C807" s="43">
        <v>35</v>
      </c>
      <c r="D807" s="43">
        <v>99999999</v>
      </c>
      <c r="E807" s="248">
        <v>0.652</v>
      </c>
      <c r="F807" s="187"/>
      <c r="G807" s="43">
        <f t="shared" si="48"/>
        <v>42149.43161</v>
      </c>
      <c r="H807" s="22"/>
      <c r="I807" s="43">
        <f t="shared" si="49"/>
        <v>40981.46</v>
      </c>
      <c r="J807" s="43">
        <f t="shared" si="50"/>
        <v>37784.704</v>
      </c>
      <c r="K807" s="43">
        <f t="shared" si="51"/>
        <v>42149.43161</v>
      </c>
    </row>
    <row r="808" spans="1:11" ht="14.25" customHeight="1">
      <c r="A808" s="249" t="s">
        <v>2474</v>
      </c>
      <c r="B808" s="249" t="s">
        <v>2723</v>
      </c>
      <c r="C808" s="43">
        <v>35</v>
      </c>
      <c r="D808" s="43">
        <v>0</v>
      </c>
      <c r="E808" s="248">
        <v>0</v>
      </c>
      <c r="F808" s="187"/>
      <c r="G808" s="43">
        <f t="shared" si="48"/>
        <v>0</v>
      </c>
      <c r="H808" s="22"/>
      <c r="I808" s="43">
        <f t="shared" si="49"/>
        <v>0</v>
      </c>
      <c r="J808" s="43">
        <f t="shared" si="50"/>
        <v>0</v>
      </c>
      <c r="K808" s="43">
        <f t="shared" si="51"/>
        <v>0</v>
      </c>
    </row>
    <row r="809" spans="1:11" ht="14.25" customHeight="1">
      <c r="A809" s="247" t="s">
        <v>1365</v>
      </c>
      <c r="B809" s="247" t="s">
        <v>1366</v>
      </c>
      <c r="C809" s="43">
        <v>55</v>
      </c>
      <c r="D809" s="43">
        <v>636763</v>
      </c>
      <c r="E809" s="248">
        <v>3.619</v>
      </c>
      <c r="F809" s="187"/>
      <c r="G809" s="43">
        <f>(E809*$G$4)*$K$10</f>
        <v>233955.2039825</v>
      </c>
      <c r="H809" s="22"/>
      <c r="I809" s="43">
        <f t="shared" si="49"/>
        <v>227472.24500000002</v>
      </c>
      <c r="J809" s="43">
        <f t="shared" si="50"/>
        <v>209728.288</v>
      </c>
      <c r="K809" s="43">
        <f t="shared" si="51"/>
        <v>233955.2039825</v>
      </c>
    </row>
    <row r="810" spans="1:11" ht="14.25" customHeight="1">
      <c r="A810" s="249" t="s">
        <v>1367</v>
      </c>
      <c r="B810" s="249" t="s">
        <v>1368</v>
      </c>
      <c r="C810" s="43">
        <v>25</v>
      </c>
      <c r="D810" s="43">
        <v>494801</v>
      </c>
      <c r="E810" s="248">
        <v>2.479</v>
      </c>
      <c r="F810" s="187"/>
      <c r="G810" s="43">
        <f t="shared" si="48"/>
        <v>160258.34503250002</v>
      </c>
      <c r="H810" s="22"/>
      <c r="I810" s="43">
        <f t="shared" si="49"/>
        <v>155817.545</v>
      </c>
      <c r="J810" s="43">
        <f t="shared" si="50"/>
        <v>143663.008</v>
      </c>
      <c r="K810" s="43">
        <f t="shared" si="51"/>
        <v>160258.34503250002</v>
      </c>
    </row>
    <row r="811" spans="1:11" ht="14.25" customHeight="1">
      <c r="A811" s="247" t="s">
        <v>1369</v>
      </c>
      <c r="B811" s="247" t="s">
        <v>1370</v>
      </c>
      <c r="C811" s="43">
        <v>15</v>
      </c>
      <c r="D811" s="43">
        <v>265560</v>
      </c>
      <c r="E811" s="248">
        <v>1.599</v>
      </c>
      <c r="F811" s="187"/>
      <c r="G811" s="43">
        <f t="shared" si="48"/>
        <v>103369.5416325</v>
      </c>
      <c r="H811" s="22"/>
      <c r="I811" s="43">
        <f t="shared" si="49"/>
        <v>100505.145</v>
      </c>
      <c r="J811" s="43">
        <f t="shared" si="50"/>
        <v>92665.24799999999</v>
      </c>
      <c r="K811" s="43">
        <f t="shared" si="51"/>
        <v>103369.5416325</v>
      </c>
    </row>
    <row r="812" spans="1:11" ht="14.25" customHeight="1">
      <c r="A812" s="249" t="s">
        <v>1371</v>
      </c>
      <c r="B812" s="249" t="s">
        <v>170</v>
      </c>
      <c r="C812" s="43">
        <v>20</v>
      </c>
      <c r="D812" s="43">
        <v>300138</v>
      </c>
      <c r="E812" s="248">
        <v>1.428</v>
      </c>
      <c r="F812" s="187"/>
      <c r="G812" s="43">
        <f t="shared" si="48"/>
        <v>92315.01279</v>
      </c>
      <c r="H812" s="22"/>
      <c r="I812" s="43">
        <f t="shared" si="49"/>
        <v>89756.94</v>
      </c>
      <c r="J812" s="43">
        <f t="shared" si="50"/>
        <v>82755.45599999999</v>
      </c>
      <c r="K812" s="43">
        <f t="shared" si="51"/>
        <v>92315.01279</v>
      </c>
    </row>
    <row r="813" spans="1:11" ht="14.25" customHeight="1">
      <c r="A813" s="247" t="s">
        <v>1372</v>
      </c>
      <c r="B813" s="247" t="s">
        <v>1373</v>
      </c>
      <c r="C813" s="43"/>
      <c r="D813" s="43"/>
      <c r="E813" s="248">
        <v>0</v>
      </c>
      <c r="F813" s="187"/>
      <c r="G813" s="43">
        <f t="shared" si="48"/>
        <v>0</v>
      </c>
      <c r="H813" s="22"/>
      <c r="I813" s="43">
        <f t="shared" si="49"/>
        <v>0</v>
      </c>
      <c r="J813" s="43">
        <f t="shared" si="50"/>
        <v>0</v>
      </c>
      <c r="K813" s="43">
        <f t="shared" si="51"/>
        <v>0</v>
      </c>
    </row>
    <row r="814" spans="1:11" ht="14.25" customHeight="1">
      <c r="A814" s="249" t="s">
        <v>1375</v>
      </c>
      <c r="B814" s="249" t="s">
        <v>3599</v>
      </c>
      <c r="C814" s="43"/>
      <c r="D814" s="43"/>
      <c r="E814" s="248">
        <v>0</v>
      </c>
      <c r="F814" s="187"/>
      <c r="G814" s="43">
        <f t="shared" si="48"/>
        <v>0</v>
      </c>
      <c r="H814" s="22"/>
      <c r="I814" s="43">
        <f t="shared" si="49"/>
        <v>0</v>
      </c>
      <c r="J814" s="43">
        <f t="shared" si="50"/>
        <v>0</v>
      </c>
      <c r="K814" s="43">
        <f t="shared" si="51"/>
        <v>0</v>
      </c>
    </row>
    <row r="815" spans="1:11" ht="14.25" customHeight="1">
      <c r="A815" s="247" t="s">
        <v>2828</v>
      </c>
      <c r="B815" s="247" t="s">
        <v>2829</v>
      </c>
      <c r="C815" s="43"/>
      <c r="D815" s="43"/>
      <c r="E815" s="248">
        <v>0</v>
      </c>
      <c r="F815" s="187"/>
      <c r="G815" s="43">
        <f t="shared" si="48"/>
        <v>0</v>
      </c>
      <c r="H815" s="22"/>
      <c r="I815" s="43">
        <f t="shared" si="49"/>
        <v>0</v>
      </c>
      <c r="J815" s="43">
        <f t="shared" si="50"/>
        <v>0</v>
      </c>
      <c r="K815" s="43">
        <f t="shared" si="51"/>
        <v>0</v>
      </c>
    </row>
    <row r="816" spans="1:11" ht="14.25" customHeight="1">
      <c r="A816" s="249" t="s">
        <v>1376</v>
      </c>
      <c r="B816" s="249" t="s">
        <v>2818</v>
      </c>
      <c r="C816" s="43"/>
      <c r="D816" s="43"/>
      <c r="E816" s="248">
        <v>0</v>
      </c>
      <c r="F816" s="187"/>
      <c r="G816" s="43">
        <f t="shared" si="48"/>
        <v>0</v>
      </c>
      <c r="H816" s="22"/>
      <c r="I816" s="43">
        <f t="shared" si="49"/>
        <v>0</v>
      </c>
      <c r="J816" s="43">
        <f t="shared" si="50"/>
        <v>0</v>
      </c>
      <c r="K816" s="43">
        <f t="shared" si="51"/>
        <v>0</v>
      </c>
    </row>
    <row r="817" spans="1:11" ht="14.25" customHeight="1">
      <c r="A817" s="247" t="s">
        <v>1377</v>
      </c>
      <c r="B817" s="247" t="s">
        <v>2819</v>
      </c>
      <c r="C817" s="43"/>
      <c r="D817" s="43"/>
      <c r="E817" s="248">
        <v>0</v>
      </c>
      <c r="F817" s="187"/>
      <c r="G817" s="43">
        <f t="shared" si="48"/>
        <v>0</v>
      </c>
      <c r="H817" s="22"/>
      <c r="I817" s="43">
        <f t="shared" si="49"/>
        <v>0</v>
      </c>
      <c r="J817" s="43">
        <f t="shared" si="50"/>
        <v>0</v>
      </c>
      <c r="K817" s="43">
        <f t="shared" si="51"/>
        <v>0</v>
      </c>
    </row>
    <row r="818" spans="1:11" ht="14.25" customHeight="1">
      <c r="A818" s="249" t="s">
        <v>1378</v>
      </c>
      <c r="B818" s="249" t="s">
        <v>2724</v>
      </c>
      <c r="C818" s="43"/>
      <c r="D818" s="43"/>
      <c r="E818" s="248">
        <v>0</v>
      </c>
      <c r="F818" s="187"/>
      <c r="G818" s="43">
        <f t="shared" si="48"/>
        <v>0</v>
      </c>
      <c r="H818" s="22"/>
      <c r="I818" s="43">
        <f t="shared" si="49"/>
        <v>0</v>
      </c>
      <c r="J818" s="43">
        <f>E818*$G$3</f>
        <v>0</v>
      </c>
      <c r="K818" s="43">
        <f t="shared" si="51"/>
        <v>0</v>
      </c>
    </row>
    <row r="819" spans="1:11" ht="14.25" customHeight="1">
      <c r="A819" s="247" t="s">
        <v>1379</v>
      </c>
      <c r="B819" s="247" t="s">
        <v>2725</v>
      </c>
      <c r="C819" s="22"/>
      <c r="D819" s="22"/>
      <c r="E819" s="22">
        <v>0</v>
      </c>
      <c r="F819" s="126"/>
      <c r="G819" s="43">
        <f t="shared" si="48"/>
        <v>0</v>
      </c>
      <c r="H819" s="22"/>
      <c r="I819" s="43">
        <f t="shared" si="49"/>
        <v>0</v>
      </c>
      <c r="J819" s="43">
        <f t="shared" si="50"/>
        <v>0</v>
      </c>
      <c r="K819" s="43">
        <f t="shared" si="51"/>
        <v>0</v>
      </c>
    </row>
    <row r="820" spans="1:11" ht="14.25" customHeight="1">
      <c r="A820" s="249" t="s">
        <v>1380</v>
      </c>
      <c r="B820" s="249" t="s">
        <v>1381</v>
      </c>
      <c r="C820" s="22"/>
      <c r="D820" s="22"/>
      <c r="E820" s="22">
        <v>0</v>
      </c>
      <c r="F820" s="126"/>
      <c r="G820" s="43">
        <f t="shared" si="48"/>
        <v>0</v>
      </c>
      <c r="H820" s="22"/>
      <c r="I820" s="43">
        <f t="shared" si="49"/>
        <v>0</v>
      </c>
      <c r="J820" s="43">
        <f t="shared" si="50"/>
        <v>0</v>
      </c>
      <c r="K820" s="43">
        <f t="shared" si="51"/>
        <v>0</v>
      </c>
    </row>
    <row r="821" spans="1:11" ht="14.25" customHeight="1">
      <c r="A821" s="247" t="s">
        <v>3229</v>
      </c>
      <c r="B821" s="247" t="s">
        <v>3230</v>
      </c>
      <c r="C821" s="22"/>
      <c r="D821" s="22"/>
      <c r="E821" s="22">
        <v>0</v>
      </c>
      <c r="F821" s="126"/>
      <c r="G821" s="43">
        <f t="shared" si="48"/>
        <v>0</v>
      </c>
      <c r="H821" s="22"/>
      <c r="I821" s="43">
        <f t="shared" si="49"/>
        <v>0</v>
      </c>
      <c r="J821" s="43">
        <f t="shared" si="50"/>
        <v>0</v>
      </c>
      <c r="K821" s="43">
        <f t="shared" si="51"/>
        <v>0</v>
      </c>
    </row>
    <row r="822" spans="1:11" ht="14.25" customHeight="1">
      <c r="A822" s="249" t="s">
        <v>3553</v>
      </c>
      <c r="B822" s="249" t="s">
        <v>3554</v>
      </c>
      <c r="C822" s="22"/>
      <c r="D822" s="22"/>
      <c r="E822" s="22">
        <v>0</v>
      </c>
      <c r="F822" s="126"/>
      <c r="G822" s="43">
        <f t="shared" si="48"/>
        <v>0</v>
      </c>
      <c r="H822" s="22"/>
      <c r="I822" s="43">
        <f t="shared" si="49"/>
        <v>0</v>
      </c>
      <c r="J822" s="43">
        <f t="shared" si="50"/>
        <v>0</v>
      </c>
      <c r="K822" s="43">
        <f t="shared" si="51"/>
        <v>0</v>
      </c>
    </row>
    <row r="823" spans="7:9" ht="14.25" customHeight="1">
      <c r="G823" s="22"/>
      <c r="H823" s="22"/>
      <c r="I823" s="22"/>
    </row>
  </sheetData>
  <sheetProtection/>
  <mergeCells count="3">
    <mergeCell ref="A12:B12"/>
    <mergeCell ref="C12:D12"/>
    <mergeCell ref="I11:K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8" r:id="rId2"/>
  <headerFooter>
    <oddHeader xml:space="preserve">&amp;C&amp;"Arial,Fet"&amp;12DRG-priser i sluten vård 
Hallands Sjukhus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5"/>
  <sheetViews>
    <sheetView zoomScalePageLayoutView="0" workbookViewId="0" topLeftCell="A406">
      <selection activeCell="E3" sqref="E3:E421"/>
    </sheetView>
  </sheetViews>
  <sheetFormatPr defaultColWidth="9.140625" defaultRowHeight="12.75"/>
  <cols>
    <col min="1" max="1" width="6.8515625" style="0" bestFit="1" customWidth="1"/>
    <col min="2" max="2" width="27.7109375" style="0" bestFit="1" customWidth="1"/>
    <col min="3" max="3" width="4.57421875" style="0" bestFit="1" customWidth="1"/>
    <col min="4" max="4" width="12.57421875" style="0" bestFit="1" customWidth="1"/>
    <col min="5" max="5" width="5.7109375" style="0" bestFit="1" customWidth="1"/>
    <col min="6" max="6" width="9.00390625" style="0" bestFit="1" customWidth="1"/>
    <col min="7" max="7" width="8.8515625" style="0" bestFit="1" customWidth="1"/>
    <col min="8" max="8" width="6.57421875" style="0" bestFit="1" customWidth="1"/>
  </cols>
  <sheetData>
    <row r="1" spans="1:8" ht="12">
      <c r="A1" s="71"/>
      <c r="B1" s="72" t="s">
        <v>196</v>
      </c>
      <c r="C1" s="71" t="s">
        <v>2437</v>
      </c>
      <c r="D1" s="71" t="s">
        <v>2438</v>
      </c>
      <c r="E1" s="73" t="s">
        <v>2439</v>
      </c>
      <c r="F1" s="328" t="s">
        <v>241</v>
      </c>
      <c r="G1" s="329"/>
      <c r="H1" s="330"/>
    </row>
    <row r="2" spans="1:8" ht="30">
      <c r="A2" s="74" t="s">
        <v>272</v>
      </c>
      <c r="B2" s="74" t="s">
        <v>2440</v>
      </c>
      <c r="C2" s="75"/>
      <c r="D2" s="76" t="s">
        <v>2441</v>
      </c>
      <c r="E2" s="77"/>
      <c r="F2" s="76" t="s">
        <v>2441</v>
      </c>
      <c r="G2" s="75" t="s">
        <v>2442</v>
      </c>
      <c r="H2" s="75" t="s">
        <v>2443</v>
      </c>
    </row>
    <row r="3" spans="1:8" ht="12">
      <c r="A3" s="66" t="s">
        <v>1383</v>
      </c>
      <c r="B3" s="66" t="s">
        <v>1384</v>
      </c>
      <c r="C3" s="78" t="s">
        <v>2444</v>
      </c>
      <c r="D3" s="79"/>
      <c r="E3" s="80">
        <v>0.1388</v>
      </c>
      <c r="F3" s="81"/>
      <c r="G3" s="79">
        <v>5843.06802631239</v>
      </c>
      <c r="H3" s="79">
        <v>6215.514106085679</v>
      </c>
    </row>
    <row r="4" spans="1:8" ht="12">
      <c r="A4" s="66" t="s">
        <v>1385</v>
      </c>
      <c r="B4" s="66" t="s">
        <v>1386</v>
      </c>
      <c r="C4" s="78" t="s">
        <v>2444</v>
      </c>
      <c r="D4" s="79">
        <v>10842</v>
      </c>
      <c r="E4" s="80">
        <v>0.0692</v>
      </c>
      <c r="F4" s="81">
        <v>3013.925951671736</v>
      </c>
      <c r="G4" s="79">
        <v>2913.1146067782233</v>
      </c>
      <c r="H4" s="79">
        <v>3098.8009808438683</v>
      </c>
    </row>
    <row r="5" spans="1:8" ht="12">
      <c r="A5" s="66" t="s">
        <v>1387</v>
      </c>
      <c r="B5" s="66" t="s">
        <v>1388</v>
      </c>
      <c r="C5" s="78" t="s">
        <v>2444</v>
      </c>
      <c r="D5" s="79">
        <v>213218</v>
      </c>
      <c r="E5" s="80">
        <v>1.164</v>
      </c>
      <c r="F5" s="81">
        <v>50696.67352233961</v>
      </c>
      <c r="G5" s="79">
        <v>49000.94511979555</v>
      </c>
      <c r="H5" s="79">
        <v>52124.34019800957</v>
      </c>
    </row>
    <row r="6" spans="1:8" ht="12">
      <c r="A6" s="66" t="s">
        <v>1389</v>
      </c>
      <c r="B6" s="66" t="s">
        <v>1390</v>
      </c>
      <c r="C6" s="78" t="s">
        <v>2444</v>
      </c>
      <c r="D6" s="79">
        <v>165000</v>
      </c>
      <c r="E6" s="80">
        <v>1.5085</v>
      </c>
      <c r="F6" s="81">
        <v>65700.97251584992</v>
      </c>
      <c r="G6" s="79">
        <v>63503.37260585188</v>
      </c>
      <c r="H6" s="79">
        <v>67551.17456073663</v>
      </c>
    </row>
    <row r="7" spans="1:8" ht="12">
      <c r="A7" s="67" t="s">
        <v>273</v>
      </c>
      <c r="B7" s="68" t="s">
        <v>274</v>
      </c>
      <c r="C7" s="78" t="s">
        <v>2444</v>
      </c>
      <c r="D7" s="70">
        <v>90000</v>
      </c>
      <c r="E7" s="82">
        <v>1.0272</v>
      </c>
      <c r="F7" s="81">
        <v>44738.507768167736</v>
      </c>
      <c r="G7" s="79">
        <v>43242.07115726287</v>
      </c>
      <c r="H7" s="79">
        <v>45998.3868139136</v>
      </c>
    </row>
    <row r="8" spans="1:8" ht="12">
      <c r="A8" s="66" t="s">
        <v>1391</v>
      </c>
      <c r="B8" s="66" t="s">
        <v>1392</v>
      </c>
      <c r="C8" s="78" t="s">
        <v>2444</v>
      </c>
      <c r="D8" s="79">
        <v>25913</v>
      </c>
      <c r="E8" s="80">
        <v>0.1828</v>
      </c>
      <c r="F8" s="81">
        <v>7961.642542855396</v>
      </c>
      <c r="G8" s="79">
        <v>7695.3374294661735</v>
      </c>
      <c r="H8" s="79">
        <v>8185.849989859235</v>
      </c>
    </row>
    <row r="9" spans="1:8" ht="12">
      <c r="A9" s="66" t="s">
        <v>1393</v>
      </c>
      <c r="B9" s="66" t="s">
        <v>1394</v>
      </c>
      <c r="C9" s="78" t="s">
        <v>2444</v>
      </c>
      <c r="D9" s="79">
        <v>41175</v>
      </c>
      <c r="E9" s="80">
        <v>0.2912</v>
      </c>
      <c r="F9" s="81">
        <v>12682.879149231354</v>
      </c>
      <c r="G9" s="79">
        <v>12258.65568632686</v>
      </c>
      <c r="H9" s="79">
        <v>13040.041121701366</v>
      </c>
    </row>
    <row r="10" spans="1:8" ht="12">
      <c r="A10" s="66" t="s">
        <v>1395</v>
      </c>
      <c r="B10" s="66" t="s">
        <v>1396</v>
      </c>
      <c r="C10" s="78" t="s">
        <v>2444</v>
      </c>
      <c r="D10" s="79">
        <v>1392</v>
      </c>
      <c r="E10" s="80">
        <v>0.0304</v>
      </c>
      <c r="F10" s="81">
        <v>1324.036834260416</v>
      </c>
      <c r="G10" s="79">
        <v>1279.749769451705</v>
      </c>
      <c r="H10" s="79">
        <v>1361.3229742435492</v>
      </c>
    </row>
    <row r="11" spans="1:8" ht="12">
      <c r="A11" s="66" t="s">
        <v>1397</v>
      </c>
      <c r="B11" s="66" t="s">
        <v>1398</v>
      </c>
      <c r="C11" s="78" t="s">
        <v>2444</v>
      </c>
      <c r="D11" s="79">
        <v>22000</v>
      </c>
      <c r="E11" s="80">
        <v>0.2088</v>
      </c>
      <c r="F11" s="81">
        <v>9094.04246689391</v>
      </c>
      <c r="G11" s="79">
        <v>8789.8602586025</v>
      </c>
      <c r="H11" s="79">
        <v>9350.13937572543</v>
      </c>
    </row>
    <row r="12" spans="1:8" ht="12">
      <c r="A12" s="66" t="s">
        <v>1399</v>
      </c>
      <c r="B12" s="66" t="s">
        <v>1400</v>
      </c>
      <c r="C12" s="78" t="s">
        <v>2444</v>
      </c>
      <c r="D12" s="79">
        <v>7180</v>
      </c>
      <c r="E12" s="80">
        <v>0.146</v>
      </c>
      <c r="F12" s="81">
        <v>6358.861111908576</v>
      </c>
      <c r="G12" s="79">
        <v>6146.166655919373</v>
      </c>
      <c r="H12" s="79">
        <v>6537.932705248623</v>
      </c>
    </row>
    <row r="13" spans="1:8" ht="12">
      <c r="A13" s="66" t="s">
        <v>1401</v>
      </c>
      <c r="B13" s="66" t="s">
        <v>1402</v>
      </c>
      <c r="C13" s="78" t="s">
        <v>2444</v>
      </c>
      <c r="D13" s="79"/>
      <c r="E13" s="80">
        <v>0.1042592</v>
      </c>
      <c r="F13" s="81"/>
      <c r="G13" s="79">
        <v>4389.002867211158</v>
      </c>
      <c r="H13" s="79">
        <v>4668.764613034639</v>
      </c>
    </row>
    <row r="14" spans="1:8" ht="12">
      <c r="A14" s="66" t="s">
        <v>1403</v>
      </c>
      <c r="B14" s="66" t="s">
        <v>1404</v>
      </c>
      <c r="C14" s="78" t="s">
        <v>2444</v>
      </c>
      <c r="D14" s="79">
        <v>15104</v>
      </c>
      <c r="E14" s="80">
        <v>0.092</v>
      </c>
      <c r="F14" s="81">
        <v>4006.953577367048</v>
      </c>
      <c r="G14" s="79">
        <v>3872.9269338670024</v>
      </c>
      <c r="H14" s="79">
        <v>4119.79321152653</v>
      </c>
    </row>
    <row r="15" spans="1:8" ht="12">
      <c r="A15" s="66" t="s">
        <v>1405</v>
      </c>
      <c r="B15" s="66" t="s">
        <v>1406</v>
      </c>
      <c r="C15" s="78" t="s">
        <v>2444</v>
      </c>
      <c r="D15" s="79"/>
      <c r="E15" s="80">
        <v>0.1548</v>
      </c>
      <c r="F15" s="81"/>
      <c r="G15" s="79">
        <v>6516.62053655013</v>
      </c>
      <c r="H15" s="79">
        <v>6931.999882003335</v>
      </c>
    </row>
    <row r="16" spans="1:8" ht="12">
      <c r="A16" s="66" t="s">
        <v>1407</v>
      </c>
      <c r="B16" s="66" t="s">
        <v>1408</v>
      </c>
      <c r="C16" s="78" t="s">
        <v>2444</v>
      </c>
      <c r="D16" s="79"/>
      <c r="E16" s="80">
        <v>0.0792</v>
      </c>
      <c r="F16" s="81"/>
      <c r="G16" s="79">
        <v>3334.084925676811</v>
      </c>
      <c r="H16" s="79">
        <v>3546.6045907924045</v>
      </c>
    </row>
    <row r="17" spans="1:8" ht="12">
      <c r="A17" s="66" t="s">
        <v>1409</v>
      </c>
      <c r="B17" s="66" t="s">
        <v>1410</v>
      </c>
      <c r="C17" s="78" t="s">
        <v>2444</v>
      </c>
      <c r="D17" s="79"/>
      <c r="E17" s="80">
        <v>0.0488</v>
      </c>
      <c r="F17" s="81"/>
      <c r="G17" s="79">
        <v>2054.335156225106</v>
      </c>
      <c r="H17" s="79">
        <v>2185.2816165488553</v>
      </c>
    </row>
    <row r="18" spans="1:8" ht="12">
      <c r="A18" s="66" t="s">
        <v>1411</v>
      </c>
      <c r="B18" s="66" t="s">
        <v>1412</v>
      </c>
      <c r="C18" s="78" t="s">
        <v>2444</v>
      </c>
      <c r="D18" s="79"/>
      <c r="E18" s="80">
        <v>0.0484</v>
      </c>
      <c r="F18" s="81"/>
      <c r="G18" s="79">
        <v>2037.496343469162</v>
      </c>
      <c r="H18" s="79">
        <v>2167.3694721509137</v>
      </c>
    </row>
    <row r="19" spans="1:8" ht="12">
      <c r="A19" s="66" t="s">
        <v>1413</v>
      </c>
      <c r="B19" s="66" t="s">
        <v>1414</v>
      </c>
      <c r="C19" s="78" t="s">
        <v>2444</v>
      </c>
      <c r="D19" s="79"/>
      <c r="E19" s="80">
        <v>0.0872</v>
      </c>
      <c r="F19" s="81"/>
      <c r="G19" s="79">
        <v>3670.8611807956804</v>
      </c>
      <c r="H19" s="79">
        <v>3904.8474787512328</v>
      </c>
    </row>
    <row r="20" spans="1:8" ht="12">
      <c r="A20" s="66" t="s">
        <v>275</v>
      </c>
      <c r="B20" s="66" t="s">
        <v>1415</v>
      </c>
      <c r="C20" s="78" t="s">
        <v>2444</v>
      </c>
      <c r="D20" s="79"/>
      <c r="E20" s="80">
        <v>0.1072</v>
      </c>
      <c r="F20" s="81"/>
      <c r="G20" s="79">
        <v>4512.801818592855</v>
      </c>
      <c r="H20" s="79">
        <v>4800.454698648305</v>
      </c>
    </row>
    <row r="21" spans="1:8" ht="12">
      <c r="A21" s="66" t="s">
        <v>276</v>
      </c>
      <c r="B21" s="66" t="s">
        <v>1416</v>
      </c>
      <c r="C21" s="78" t="s">
        <v>2444</v>
      </c>
      <c r="D21" s="79">
        <v>3498</v>
      </c>
      <c r="E21" s="80">
        <v>0.022</v>
      </c>
      <c r="F21" s="81">
        <v>958.1845511095115</v>
      </c>
      <c r="G21" s="79">
        <v>926.1347015768918</v>
      </c>
      <c r="H21" s="79">
        <v>985.1679418867789</v>
      </c>
    </row>
    <row r="22" spans="1:8" ht="12">
      <c r="A22" s="66" t="s">
        <v>1417</v>
      </c>
      <c r="B22" s="66" t="s">
        <v>1418</v>
      </c>
      <c r="C22" s="78" t="s">
        <v>2445</v>
      </c>
      <c r="D22" s="79">
        <v>54956</v>
      </c>
      <c r="E22" s="80">
        <v>0.2668</v>
      </c>
      <c r="F22" s="81">
        <v>11620.16537436444</v>
      </c>
      <c r="G22" s="79">
        <v>11231.488108214306</v>
      </c>
      <c r="H22" s="79">
        <v>11947.400313426937</v>
      </c>
    </row>
    <row r="23" spans="1:8" ht="12">
      <c r="A23" s="66" t="s">
        <v>1419</v>
      </c>
      <c r="B23" s="66" t="s">
        <v>1420</v>
      </c>
      <c r="C23" s="78" t="s">
        <v>2445</v>
      </c>
      <c r="D23" s="79">
        <v>68261</v>
      </c>
      <c r="E23" s="80">
        <v>0.2934</v>
      </c>
      <c r="F23" s="81">
        <v>12778.697604342304</v>
      </c>
      <c r="G23" s="79">
        <v>12351.269156484548</v>
      </c>
      <c r="H23" s="79">
        <v>13138.557915890042</v>
      </c>
    </row>
    <row r="24" spans="1:8" ht="12">
      <c r="A24" s="66" t="s">
        <v>1421</v>
      </c>
      <c r="B24" s="66" t="s">
        <v>1422</v>
      </c>
      <c r="C24" s="78" t="s">
        <v>2445</v>
      </c>
      <c r="D24" s="79">
        <v>5924</v>
      </c>
      <c r="E24" s="80">
        <v>0.0516</v>
      </c>
      <c r="F24" s="81">
        <v>2247.3783107841273</v>
      </c>
      <c r="G24" s="79">
        <v>2172.20684551671</v>
      </c>
      <c r="H24" s="79">
        <v>2310.6666273344454</v>
      </c>
    </row>
    <row r="25" spans="1:8" ht="12">
      <c r="A25" s="66" t="s">
        <v>2192</v>
      </c>
      <c r="B25" s="66" t="s">
        <v>1423</v>
      </c>
      <c r="C25" s="78" t="s">
        <v>2445</v>
      </c>
      <c r="D25" s="79">
        <v>42442</v>
      </c>
      <c r="E25" s="80">
        <v>0.2264</v>
      </c>
      <c r="F25" s="81">
        <v>9860.590107781518</v>
      </c>
      <c r="G25" s="79">
        <v>9530.768019864014</v>
      </c>
      <c r="H25" s="79">
        <v>10138.273729234852</v>
      </c>
    </row>
    <row r="26" spans="1:8" ht="12">
      <c r="A26" s="66" t="s">
        <v>2194</v>
      </c>
      <c r="B26" s="66" t="s">
        <v>1424</v>
      </c>
      <c r="C26" s="78" t="s">
        <v>2445</v>
      </c>
      <c r="D26" s="79">
        <v>19780</v>
      </c>
      <c r="E26" s="80">
        <v>0.1456</v>
      </c>
      <c r="F26" s="81">
        <v>6341.439574615677</v>
      </c>
      <c r="G26" s="79">
        <v>6129.32784316343</v>
      </c>
      <c r="H26" s="79">
        <v>6520.020560850683</v>
      </c>
    </row>
    <row r="27" spans="1:8" ht="12">
      <c r="A27" s="66" t="s">
        <v>1425</v>
      </c>
      <c r="B27" s="66" t="s">
        <v>1426</v>
      </c>
      <c r="C27" s="78" t="s">
        <v>2445</v>
      </c>
      <c r="D27" s="79">
        <v>25511</v>
      </c>
      <c r="E27" s="80">
        <v>0.1424</v>
      </c>
      <c r="F27" s="81">
        <v>6202.067276272474</v>
      </c>
      <c r="G27" s="79">
        <v>5994.617341115882</v>
      </c>
      <c r="H27" s="79">
        <v>6376.723405667151</v>
      </c>
    </row>
    <row r="28" spans="1:8" ht="12">
      <c r="A28" s="66" t="s">
        <v>1427</v>
      </c>
      <c r="B28" s="66" t="s">
        <v>1428</v>
      </c>
      <c r="C28" s="78" t="s">
        <v>2445</v>
      </c>
      <c r="D28" s="79">
        <v>33459</v>
      </c>
      <c r="E28" s="80">
        <v>0.1868</v>
      </c>
      <c r="F28" s="81">
        <v>8135.857915784398</v>
      </c>
      <c r="G28" s="79">
        <v>7863.725557025608</v>
      </c>
      <c r="H28" s="79">
        <v>8364.97143383865</v>
      </c>
    </row>
    <row r="29" spans="1:8" ht="12">
      <c r="A29" s="66" t="s">
        <v>1429</v>
      </c>
      <c r="B29" s="66" t="s">
        <v>1430</v>
      </c>
      <c r="C29" s="78" t="s">
        <v>2445</v>
      </c>
      <c r="D29" s="79"/>
      <c r="E29" s="80">
        <v>0.0488</v>
      </c>
      <c r="F29" s="81"/>
      <c r="G29" s="79">
        <v>2054.335156225106</v>
      </c>
      <c r="H29" s="79">
        <v>2185.2816165488553</v>
      </c>
    </row>
    <row r="30" spans="1:8" ht="12">
      <c r="A30" s="66" t="s">
        <v>1431</v>
      </c>
      <c r="B30" s="66" t="s">
        <v>1432</v>
      </c>
      <c r="C30" s="78" t="s">
        <v>2445</v>
      </c>
      <c r="D30" s="79"/>
      <c r="E30" s="80">
        <v>0.0792</v>
      </c>
      <c r="F30" s="81"/>
      <c r="G30" s="79">
        <v>3334.084925676811</v>
      </c>
      <c r="H30" s="79">
        <v>3546.6045907924045</v>
      </c>
    </row>
    <row r="31" spans="1:8" ht="12">
      <c r="A31" s="66" t="s">
        <v>1433</v>
      </c>
      <c r="B31" s="66" t="s">
        <v>1434</v>
      </c>
      <c r="C31" s="78" t="s">
        <v>2445</v>
      </c>
      <c r="D31" s="79"/>
      <c r="E31" s="80">
        <v>0.0204</v>
      </c>
      <c r="F31" s="81"/>
      <c r="G31" s="79">
        <v>858.779450553118</v>
      </c>
      <c r="H31" s="79">
        <v>913.5193642950132</v>
      </c>
    </row>
    <row r="32" spans="1:8" ht="12">
      <c r="A32" s="66" t="s">
        <v>1435</v>
      </c>
      <c r="B32" s="66" t="s">
        <v>1436</v>
      </c>
      <c r="C32" s="78" t="s">
        <v>2445</v>
      </c>
      <c r="D32" s="79"/>
      <c r="E32" s="80">
        <v>0.16</v>
      </c>
      <c r="F32" s="81"/>
      <c r="G32" s="79">
        <v>6735.525102377395</v>
      </c>
      <c r="H32" s="79">
        <v>7164.857759176574</v>
      </c>
    </row>
    <row r="33" spans="1:8" ht="12">
      <c r="A33" s="66" t="s">
        <v>1437</v>
      </c>
      <c r="B33" s="66" t="s">
        <v>1438</v>
      </c>
      <c r="C33" s="78" t="s">
        <v>2445</v>
      </c>
      <c r="D33" s="79">
        <v>56352</v>
      </c>
      <c r="E33" s="80">
        <v>0.1537</v>
      </c>
      <c r="F33" s="81">
        <v>6694.225704796906</v>
      </c>
      <c r="G33" s="79">
        <v>6470.313801471286</v>
      </c>
      <c r="H33" s="79">
        <v>6882.741484908996</v>
      </c>
    </row>
    <row r="34" spans="1:8" ht="12">
      <c r="A34" s="66" t="s">
        <v>1439</v>
      </c>
      <c r="B34" s="66" t="s">
        <v>1440</v>
      </c>
      <c r="C34" s="78" t="s">
        <v>2445</v>
      </c>
      <c r="D34" s="79"/>
      <c r="E34" s="80">
        <v>0.0448</v>
      </c>
      <c r="F34" s="81"/>
      <c r="G34" s="79">
        <v>1885.9470286656706</v>
      </c>
      <c r="H34" s="79">
        <v>2006.1601725694406</v>
      </c>
    </row>
    <row r="35" spans="1:8" ht="12">
      <c r="A35" s="66" t="s">
        <v>1441</v>
      </c>
      <c r="B35" s="66" t="s">
        <v>1442</v>
      </c>
      <c r="C35" s="78" t="s">
        <v>2445</v>
      </c>
      <c r="D35" s="79"/>
      <c r="E35" s="80">
        <v>0.0192</v>
      </c>
      <c r="F35" s="81"/>
      <c r="G35" s="79">
        <v>808.2630122852873</v>
      </c>
      <c r="H35" s="79">
        <v>859.7829311011889</v>
      </c>
    </row>
    <row r="36" spans="1:8" ht="12">
      <c r="A36" s="66" t="s">
        <v>1443</v>
      </c>
      <c r="B36" s="66" t="s">
        <v>1444</v>
      </c>
      <c r="C36" s="78" t="s">
        <v>2445</v>
      </c>
      <c r="D36" s="79"/>
      <c r="E36" s="80">
        <v>0.0404</v>
      </c>
      <c r="F36" s="81"/>
      <c r="G36" s="79">
        <v>1700.7200883502924</v>
      </c>
      <c r="H36" s="79">
        <v>1809.126584192085</v>
      </c>
    </row>
    <row r="37" spans="1:8" ht="12">
      <c r="A37" s="66" t="s">
        <v>1445</v>
      </c>
      <c r="B37" s="66" t="s">
        <v>1446</v>
      </c>
      <c r="C37" s="78" t="s">
        <v>2445</v>
      </c>
      <c r="D37" s="79"/>
      <c r="E37" s="80">
        <v>0.0485</v>
      </c>
      <c r="F37" s="81"/>
      <c r="G37" s="79">
        <v>2041.7060466581481</v>
      </c>
      <c r="H37" s="79">
        <v>2171.847508250399</v>
      </c>
    </row>
    <row r="38" spans="1:8" ht="12">
      <c r="A38" s="66" t="s">
        <v>1447</v>
      </c>
      <c r="B38" s="66" t="s">
        <v>1448</v>
      </c>
      <c r="C38" s="78" t="s">
        <v>2445</v>
      </c>
      <c r="D38" s="79">
        <v>4486</v>
      </c>
      <c r="E38" s="80">
        <v>0.0291</v>
      </c>
      <c r="F38" s="81">
        <v>1267.4168380584904</v>
      </c>
      <c r="G38" s="79">
        <v>1225.0236279948888</v>
      </c>
      <c r="H38" s="79">
        <v>1303.1085049502394</v>
      </c>
    </row>
    <row r="39" spans="1:8" ht="12">
      <c r="A39" s="66" t="s">
        <v>1449</v>
      </c>
      <c r="B39" s="66" t="s">
        <v>1450</v>
      </c>
      <c r="C39" s="78" t="s">
        <v>2446</v>
      </c>
      <c r="D39" s="79"/>
      <c r="E39" s="80">
        <v>2.864896</v>
      </c>
      <c r="F39" s="81"/>
      <c r="G39" s="79">
        <v>120603.61827312868</v>
      </c>
      <c r="H39" s="79">
        <v>128291.07709271206</v>
      </c>
    </row>
    <row r="40" spans="1:8" ht="12">
      <c r="A40" s="66" t="s">
        <v>1451</v>
      </c>
      <c r="B40" s="66" t="s">
        <v>1452</v>
      </c>
      <c r="C40" s="78" t="s">
        <v>2446</v>
      </c>
      <c r="D40" s="79">
        <v>22812</v>
      </c>
      <c r="E40" s="80">
        <v>0.1316</v>
      </c>
      <c r="F40" s="81">
        <v>5731.685769364169</v>
      </c>
      <c r="G40" s="79">
        <v>5539.969396705407</v>
      </c>
      <c r="H40" s="79">
        <v>5893.095506922732</v>
      </c>
    </row>
    <row r="41" spans="1:8" ht="12">
      <c r="A41" s="66" t="s">
        <v>1453</v>
      </c>
      <c r="B41" s="66" t="s">
        <v>1454</v>
      </c>
      <c r="C41" s="78" t="s">
        <v>2446</v>
      </c>
      <c r="D41" s="79">
        <v>60585</v>
      </c>
      <c r="E41" s="80">
        <v>0.2884</v>
      </c>
      <c r="F41" s="81">
        <v>12560.928388181052</v>
      </c>
      <c r="G41" s="79">
        <v>12140.783997035254</v>
      </c>
      <c r="H41" s="79">
        <v>12914.656110915774</v>
      </c>
    </row>
    <row r="42" spans="1:8" ht="12">
      <c r="A42" s="66" t="s">
        <v>1455</v>
      </c>
      <c r="B42" s="66" t="s">
        <v>1456</v>
      </c>
      <c r="C42" s="78" t="s">
        <v>2446</v>
      </c>
      <c r="D42" s="79">
        <v>58969</v>
      </c>
      <c r="E42" s="80">
        <v>0.4892</v>
      </c>
      <c r="F42" s="81">
        <v>21306.54010921696</v>
      </c>
      <c r="G42" s="79">
        <v>20593.868000518887</v>
      </c>
      <c r="H42" s="79">
        <v>21906.552598682378</v>
      </c>
    </row>
    <row r="43" spans="1:8" ht="12">
      <c r="A43" s="66" t="s">
        <v>1457</v>
      </c>
      <c r="B43" s="66" t="s">
        <v>1458</v>
      </c>
      <c r="C43" s="78" t="s">
        <v>2446</v>
      </c>
      <c r="D43" s="79">
        <v>46310</v>
      </c>
      <c r="E43" s="80">
        <v>0.2536</v>
      </c>
      <c r="F43" s="81">
        <v>11045.254643698732</v>
      </c>
      <c r="G43" s="79">
        <v>10675.807287268171</v>
      </c>
      <c r="H43" s="79">
        <v>11356.29954829487</v>
      </c>
    </row>
    <row r="44" spans="1:8" ht="12">
      <c r="A44" s="66" t="s">
        <v>1459</v>
      </c>
      <c r="B44" s="66" t="s">
        <v>1460</v>
      </c>
      <c r="C44" s="78" t="s">
        <v>2446</v>
      </c>
      <c r="D44" s="79">
        <v>19317</v>
      </c>
      <c r="E44" s="80">
        <v>0.1412</v>
      </c>
      <c r="F44" s="81">
        <v>6149.802664393774</v>
      </c>
      <c r="G44" s="79">
        <v>5944.100902848051</v>
      </c>
      <c r="H44" s="79">
        <v>6322.986972473326</v>
      </c>
    </row>
    <row r="45" spans="1:8" ht="12">
      <c r="A45" s="66" t="s">
        <v>1461</v>
      </c>
      <c r="B45" s="66" t="s">
        <v>1462</v>
      </c>
      <c r="C45" s="78" t="s">
        <v>2446</v>
      </c>
      <c r="D45" s="79">
        <v>35000</v>
      </c>
      <c r="E45" s="80">
        <v>0.4181</v>
      </c>
      <c r="F45" s="81">
        <v>18209.861855403946</v>
      </c>
      <c r="G45" s="79">
        <v>17600.769033149933</v>
      </c>
      <c r="H45" s="79">
        <v>18722.668931948287</v>
      </c>
    </row>
    <row r="46" spans="1:8" ht="12">
      <c r="A46" s="66" t="s">
        <v>1463</v>
      </c>
      <c r="B46" s="66" t="s">
        <v>1464</v>
      </c>
      <c r="C46" s="78" t="s">
        <v>2446</v>
      </c>
      <c r="D46" s="79">
        <v>62570</v>
      </c>
      <c r="E46" s="80">
        <v>0.3464</v>
      </c>
      <c r="F46" s="81">
        <v>15087.051295651581</v>
      </c>
      <c r="G46" s="79">
        <v>14582.41184664706</v>
      </c>
      <c r="H46" s="79">
        <v>15511.917048617282</v>
      </c>
    </row>
    <row r="47" spans="1:8" ht="12">
      <c r="A47" s="66" t="s">
        <v>1465</v>
      </c>
      <c r="B47" s="66" t="s">
        <v>1466</v>
      </c>
      <c r="C47" s="78" t="s">
        <v>2446</v>
      </c>
      <c r="D47" s="79">
        <v>34040</v>
      </c>
      <c r="E47" s="80">
        <v>0.2344</v>
      </c>
      <c r="F47" s="81">
        <v>10209.020853639522</v>
      </c>
      <c r="G47" s="79">
        <v>9867.544274982884</v>
      </c>
      <c r="H47" s="79">
        <v>10496.516617193682</v>
      </c>
    </row>
    <row r="48" spans="1:8" ht="12">
      <c r="A48" s="66" t="s">
        <v>1467</v>
      </c>
      <c r="B48" s="66" t="s">
        <v>1468</v>
      </c>
      <c r="C48" s="78" t="s">
        <v>2446</v>
      </c>
      <c r="D48" s="79">
        <v>40838</v>
      </c>
      <c r="E48" s="80">
        <v>0.2256</v>
      </c>
      <c r="F48" s="81">
        <v>9825.747033195717</v>
      </c>
      <c r="G48" s="79">
        <v>9497.090394352128</v>
      </c>
      <c r="H48" s="79">
        <v>10102.44944043897</v>
      </c>
    </row>
    <row r="49" spans="1:8" ht="12">
      <c r="A49" s="66" t="s">
        <v>1469</v>
      </c>
      <c r="B49" s="66" t="s">
        <v>1470</v>
      </c>
      <c r="C49" s="78" t="s">
        <v>2446</v>
      </c>
      <c r="D49" s="79">
        <v>15281</v>
      </c>
      <c r="E49" s="80">
        <v>0.1044</v>
      </c>
      <c r="F49" s="81">
        <v>4547.021233446955</v>
      </c>
      <c r="G49" s="79">
        <v>4394.93012930125</v>
      </c>
      <c r="H49" s="79">
        <v>4675.069687862715</v>
      </c>
    </row>
    <row r="50" spans="1:8" ht="12">
      <c r="A50" s="66" t="s">
        <v>1471</v>
      </c>
      <c r="B50" s="66" t="s">
        <v>1472</v>
      </c>
      <c r="C50" s="78" t="s">
        <v>2446</v>
      </c>
      <c r="D50" s="79">
        <v>7497.71098</v>
      </c>
      <c r="E50" s="80">
        <v>0.0904</v>
      </c>
      <c r="F50" s="81">
        <v>3937.2674281954473</v>
      </c>
      <c r="G50" s="79">
        <v>3805.5716828432282</v>
      </c>
      <c r="H50" s="79">
        <v>4048.144633934764</v>
      </c>
    </row>
    <row r="51" spans="1:8" ht="12">
      <c r="A51" s="66" t="s">
        <v>1473</v>
      </c>
      <c r="B51" s="66" t="s">
        <v>1474</v>
      </c>
      <c r="C51" s="78" t="s">
        <v>2446</v>
      </c>
      <c r="D51" s="79"/>
      <c r="E51" s="80">
        <v>0.0708</v>
      </c>
      <c r="F51" s="81"/>
      <c r="G51" s="79">
        <v>2980.4698578019975</v>
      </c>
      <c r="H51" s="79">
        <v>3170.449558435634</v>
      </c>
    </row>
    <row r="52" spans="1:8" ht="12">
      <c r="A52" s="66" t="s">
        <v>1475</v>
      </c>
      <c r="B52" s="66" t="s">
        <v>1476</v>
      </c>
      <c r="C52" s="78" t="s">
        <v>2446</v>
      </c>
      <c r="D52" s="79">
        <v>17139</v>
      </c>
      <c r="E52" s="80">
        <v>0.1116</v>
      </c>
      <c r="F52" s="81">
        <v>4860.608904719159</v>
      </c>
      <c r="G52" s="79">
        <v>4698.028758908234</v>
      </c>
      <c r="H52" s="79">
        <v>4997.488287025661</v>
      </c>
    </row>
    <row r="53" spans="1:8" ht="12">
      <c r="A53" s="66" t="s">
        <v>1477</v>
      </c>
      <c r="B53" s="66" t="s">
        <v>1478</v>
      </c>
      <c r="C53" s="78" t="s">
        <v>2446</v>
      </c>
      <c r="D53" s="79">
        <v>5077</v>
      </c>
      <c r="E53" s="80">
        <v>0.0412</v>
      </c>
      <c r="F53" s="81">
        <v>1794.4183411687216</v>
      </c>
      <c r="G53" s="79">
        <v>1734.3977138621794</v>
      </c>
      <c r="H53" s="79">
        <v>1844.9508729879678</v>
      </c>
    </row>
    <row r="54" spans="1:8" ht="12">
      <c r="A54" s="66" t="s">
        <v>1479</v>
      </c>
      <c r="B54" s="66" t="s">
        <v>1480</v>
      </c>
      <c r="C54" s="78" t="s">
        <v>2446</v>
      </c>
      <c r="D54" s="79"/>
      <c r="E54" s="80">
        <v>0.0384</v>
      </c>
      <c r="F54" s="81"/>
      <c r="G54" s="79">
        <v>1616.5260245705747</v>
      </c>
      <c r="H54" s="79">
        <v>1719.5658622023777</v>
      </c>
    </row>
    <row r="55" spans="1:8" ht="12">
      <c r="A55" s="66" t="s">
        <v>1481</v>
      </c>
      <c r="B55" s="66" t="s">
        <v>1482</v>
      </c>
      <c r="C55" s="78" t="s">
        <v>2446</v>
      </c>
      <c r="D55" s="79"/>
      <c r="E55" s="80">
        <v>0.0808</v>
      </c>
      <c r="F55" s="81"/>
      <c r="G55" s="79">
        <v>3401.4401767005847</v>
      </c>
      <c r="H55" s="79">
        <v>3618.25316838417</v>
      </c>
    </row>
    <row r="56" spans="1:8" ht="12">
      <c r="A56" s="66" t="s">
        <v>1483</v>
      </c>
      <c r="B56" s="66" t="s">
        <v>1484</v>
      </c>
      <c r="C56" s="78" t="s">
        <v>2446</v>
      </c>
      <c r="D56" s="79">
        <v>5942</v>
      </c>
      <c r="E56" s="80">
        <v>0.0512</v>
      </c>
      <c r="F56" s="81">
        <v>2229.956773491227</v>
      </c>
      <c r="G56" s="79">
        <v>2155.3680327607667</v>
      </c>
      <c r="H56" s="79">
        <v>2292.754482936504</v>
      </c>
    </row>
    <row r="57" spans="1:8" ht="12">
      <c r="A57" s="66" t="s">
        <v>1485</v>
      </c>
      <c r="B57" s="66" t="s">
        <v>1486</v>
      </c>
      <c r="C57" s="78" t="s">
        <v>2446</v>
      </c>
      <c r="D57" s="79"/>
      <c r="E57" s="80">
        <v>0.0564</v>
      </c>
      <c r="F57" s="81"/>
      <c r="G57" s="79">
        <v>2374.272598588032</v>
      </c>
      <c r="H57" s="79">
        <v>2525.6123601097424</v>
      </c>
    </row>
    <row r="58" spans="1:8" ht="12">
      <c r="A58" s="66" t="s">
        <v>1487</v>
      </c>
      <c r="B58" s="66" t="s">
        <v>1488</v>
      </c>
      <c r="C58" s="78" t="s">
        <v>2446</v>
      </c>
      <c r="D58" s="79"/>
      <c r="E58" s="80">
        <v>0.0196</v>
      </c>
      <c r="F58" s="81"/>
      <c r="G58" s="79">
        <v>825.1018250412309</v>
      </c>
      <c r="H58" s="79">
        <v>877.6950754991303</v>
      </c>
    </row>
    <row r="59" spans="1:8" ht="12">
      <c r="A59" s="66" t="s">
        <v>277</v>
      </c>
      <c r="B59" s="66" t="s">
        <v>278</v>
      </c>
      <c r="C59" s="78" t="s">
        <v>2446</v>
      </c>
      <c r="D59" s="79"/>
      <c r="E59" s="80">
        <v>0.0408</v>
      </c>
      <c r="F59" s="81"/>
      <c r="G59" s="79">
        <v>1717.558901106236</v>
      </c>
      <c r="H59" s="79">
        <v>1827.0387285900265</v>
      </c>
    </row>
    <row r="60" spans="1:8" ht="12">
      <c r="A60" s="66" t="s">
        <v>1489</v>
      </c>
      <c r="B60" s="66" t="s">
        <v>1490</v>
      </c>
      <c r="C60" s="78" t="s">
        <v>2446</v>
      </c>
      <c r="D60" s="79"/>
      <c r="E60" s="80">
        <v>0.0232</v>
      </c>
      <c r="F60" s="81"/>
      <c r="G60" s="79">
        <v>976.6511398447223</v>
      </c>
      <c r="H60" s="79">
        <v>1038.9043750806031</v>
      </c>
    </row>
    <row r="61" spans="1:8" ht="12">
      <c r="A61" s="66" t="s">
        <v>1491</v>
      </c>
      <c r="B61" s="66" t="s">
        <v>1492</v>
      </c>
      <c r="C61" s="78" t="s">
        <v>2446</v>
      </c>
      <c r="D61" s="79"/>
      <c r="E61" s="80">
        <v>0.0184</v>
      </c>
      <c r="F61" s="81"/>
      <c r="G61" s="79">
        <v>774.5853867734005</v>
      </c>
      <c r="H61" s="79">
        <v>823.9586423053061</v>
      </c>
    </row>
    <row r="62" spans="1:8" ht="12">
      <c r="A62" s="66" t="s">
        <v>279</v>
      </c>
      <c r="B62" s="66" t="s">
        <v>280</v>
      </c>
      <c r="C62" s="78" t="s">
        <v>2446</v>
      </c>
      <c r="D62" s="79"/>
      <c r="E62" s="80">
        <v>0.0539</v>
      </c>
      <c r="F62" s="81"/>
      <c r="G62" s="79">
        <v>2269.030018863385</v>
      </c>
      <c r="H62" s="79">
        <v>2413.6614576226084</v>
      </c>
    </row>
    <row r="63" spans="1:8" ht="12">
      <c r="A63" s="66" t="s">
        <v>1493</v>
      </c>
      <c r="B63" s="66" t="s">
        <v>1494</v>
      </c>
      <c r="C63" s="78" t="s">
        <v>2446</v>
      </c>
      <c r="D63" s="79"/>
      <c r="E63" s="80">
        <v>0.0646</v>
      </c>
      <c r="F63" s="81"/>
      <c r="G63" s="79">
        <v>2719.4682600848737</v>
      </c>
      <c r="H63" s="79">
        <v>2892.811320267542</v>
      </c>
    </row>
    <row r="64" spans="1:8" ht="12">
      <c r="A64" s="66" t="s">
        <v>1495</v>
      </c>
      <c r="B64" s="66" t="s">
        <v>1496</v>
      </c>
      <c r="C64" s="78" t="s">
        <v>2446</v>
      </c>
      <c r="D64" s="79">
        <v>2538</v>
      </c>
      <c r="E64" s="80">
        <v>0.0268</v>
      </c>
      <c r="F64" s="81">
        <v>1167.2429986243142</v>
      </c>
      <c r="G64" s="79">
        <v>1128.2004546482137</v>
      </c>
      <c r="H64" s="79">
        <v>1200.1136746620762</v>
      </c>
    </row>
    <row r="65" spans="1:8" ht="12">
      <c r="A65" s="66" t="s">
        <v>1497</v>
      </c>
      <c r="B65" s="66" t="s">
        <v>1498</v>
      </c>
      <c r="C65" s="78" t="s">
        <v>2447</v>
      </c>
      <c r="D65" s="79"/>
      <c r="E65" s="80">
        <v>1.1904</v>
      </c>
      <c r="F65" s="81"/>
      <c r="G65" s="79">
        <v>50112.30676168782</v>
      </c>
      <c r="H65" s="79"/>
    </row>
    <row r="66" spans="1:8" ht="12">
      <c r="A66" s="66" t="s">
        <v>1499</v>
      </c>
      <c r="B66" s="66" t="s">
        <v>1500</v>
      </c>
      <c r="C66" s="78" t="s">
        <v>2447</v>
      </c>
      <c r="D66" s="79">
        <v>50866</v>
      </c>
      <c r="E66" s="80">
        <v>0.2596</v>
      </c>
      <c r="F66" s="81">
        <v>11306.577703092236</v>
      </c>
      <c r="G66" s="79">
        <v>10928.389478607323</v>
      </c>
      <c r="H66" s="79">
        <v>11624.981714263991</v>
      </c>
    </row>
    <row r="67" spans="1:8" ht="12">
      <c r="A67" s="67" t="s">
        <v>282</v>
      </c>
      <c r="B67" s="66" t="s">
        <v>1501</v>
      </c>
      <c r="C67" s="78" t="s">
        <v>2447</v>
      </c>
      <c r="D67" s="79">
        <v>27721.1353</v>
      </c>
      <c r="E67" s="80">
        <v>0.1536</v>
      </c>
      <c r="F67" s="81">
        <v>6689.87032047368</v>
      </c>
      <c r="G67" s="79">
        <v>6466.104098282299</v>
      </c>
      <c r="H67" s="79">
        <v>6878.263448809511</v>
      </c>
    </row>
    <row r="68" spans="1:8" ht="12">
      <c r="A68" s="66" t="s">
        <v>1502</v>
      </c>
      <c r="B68" s="66" t="s">
        <v>1503</v>
      </c>
      <c r="C68" s="78" t="s">
        <v>2447</v>
      </c>
      <c r="D68" s="79">
        <v>50353</v>
      </c>
      <c r="E68" s="80">
        <v>0.3008</v>
      </c>
      <c r="F68" s="81">
        <v>13100.996044260959</v>
      </c>
      <c r="G68" s="79">
        <v>12662.787192469505</v>
      </c>
      <c r="H68" s="79">
        <v>13469.93258725196</v>
      </c>
    </row>
    <row r="69" spans="1:8" ht="12">
      <c r="A69" s="66" t="s">
        <v>283</v>
      </c>
      <c r="B69" s="66" t="s">
        <v>284</v>
      </c>
      <c r="C69" s="78" t="s">
        <v>2447</v>
      </c>
      <c r="D69" s="79"/>
      <c r="E69" s="80">
        <v>0.068</v>
      </c>
      <c r="F69" s="81"/>
      <c r="G69" s="79">
        <v>2862.5981685103934</v>
      </c>
      <c r="H69" s="79">
        <v>3045.0645476500445</v>
      </c>
    </row>
    <row r="70" spans="1:8" ht="12">
      <c r="A70" s="66" t="s">
        <v>1504</v>
      </c>
      <c r="B70" s="66" t="s">
        <v>1505</v>
      </c>
      <c r="C70" s="78" t="s">
        <v>2447</v>
      </c>
      <c r="D70" s="79">
        <v>35433</v>
      </c>
      <c r="E70" s="80">
        <v>0.226</v>
      </c>
      <c r="F70" s="81">
        <v>9843.168570488619</v>
      </c>
      <c r="G70" s="79">
        <v>9513.92920710807</v>
      </c>
      <c r="H70" s="79">
        <v>10120.361584836912</v>
      </c>
    </row>
    <row r="71" spans="1:8" ht="12">
      <c r="A71" s="66" t="s">
        <v>1506</v>
      </c>
      <c r="B71" s="66" t="s">
        <v>1507</v>
      </c>
      <c r="C71" s="78" t="s">
        <v>2447</v>
      </c>
      <c r="D71" s="79"/>
      <c r="E71" s="80">
        <v>0.0384</v>
      </c>
      <c r="F71" s="81"/>
      <c r="G71" s="79">
        <v>1616.5260245705747</v>
      </c>
      <c r="H71" s="79">
        <v>1719.5658622023777</v>
      </c>
    </row>
    <row r="72" spans="1:8" ht="12">
      <c r="A72" s="66" t="s">
        <v>1508</v>
      </c>
      <c r="B72" s="66" t="s">
        <v>1509</v>
      </c>
      <c r="C72" s="78" t="s">
        <v>2447</v>
      </c>
      <c r="D72" s="79"/>
      <c r="E72" s="80">
        <v>0.081</v>
      </c>
      <c r="F72" s="81"/>
      <c r="G72" s="79">
        <v>3409.8595830785566</v>
      </c>
      <c r="H72" s="79">
        <v>3627.209240583141</v>
      </c>
    </row>
    <row r="73" spans="1:8" ht="12">
      <c r="A73" s="66" t="s">
        <v>1510</v>
      </c>
      <c r="B73" s="66" t="s">
        <v>1511</v>
      </c>
      <c r="C73" s="78" t="s">
        <v>2447</v>
      </c>
      <c r="D73" s="79"/>
      <c r="E73" s="80">
        <v>0.0972</v>
      </c>
      <c r="F73" s="81"/>
      <c r="G73" s="79">
        <v>4091.8314996942677</v>
      </c>
      <c r="H73" s="79">
        <v>4352.6510886997685</v>
      </c>
    </row>
    <row r="74" spans="1:8" ht="12">
      <c r="A74" s="66" t="s">
        <v>1512</v>
      </c>
      <c r="B74" s="66" t="s">
        <v>1513</v>
      </c>
      <c r="C74" s="78" t="s">
        <v>2447</v>
      </c>
      <c r="D74" s="79">
        <v>5185</v>
      </c>
      <c r="E74" s="80">
        <v>0.0356</v>
      </c>
      <c r="F74" s="81">
        <v>1550.5168190681186</v>
      </c>
      <c r="G74" s="79">
        <v>1498.6543352789704</v>
      </c>
      <c r="H74" s="79">
        <v>1594.1808514167878</v>
      </c>
    </row>
    <row r="75" spans="1:8" ht="12">
      <c r="A75" s="66" t="s">
        <v>1514</v>
      </c>
      <c r="B75" s="66" t="s">
        <v>1515</v>
      </c>
      <c r="C75" s="78" t="s">
        <v>2448</v>
      </c>
      <c r="D75" s="79"/>
      <c r="E75" s="80">
        <v>2.22208</v>
      </c>
      <c r="F75" s="81"/>
      <c r="G75" s="79">
        <v>93542.97262181727</v>
      </c>
      <c r="H75" s="79">
        <v>99505.54455944427</v>
      </c>
    </row>
    <row r="76" spans="1:8" ht="12">
      <c r="A76" s="66" t="s">
        <v>1516</v>
      </c>
      <c r="B76" s="66" t="s">
        <v>1517</v>
      </c>
      <c r="C76" s="78" t="s">
        <v>2448</v>
      </c>
      <c r="D76" s="79"/>
      <c r="E76" s="80">
        <v>1.69632</v>
      </c>
      <c r="F76" s="81"/>
      <c r="G76" s="79">
        <v>71410.03713540515</v>
      </c>
      <c r="H76" s="79">
        <v>75961.82196279004</v>
      </c>
    </row>
    <row r="77" spans="1:8" ht="12">
      <c r="A77" s="66" t="s">
        <v>1518</v>
      </c>
      <c r="B77" s="66" t="s">
        <v>1519</v>
      </c>
      <c r="C77" s="78" t="s">
        <v>2448</v>
      </c>
      <c r="D77" s="79"/>
      <c r="E77" s="80">
        <v>1.3273952</v>
      </c>
      <c r="F77" s="81"/>
      <c r="G77" s="79">
        <v>55879.398064845394</v>
      </c>
      <c r="H77" s="79">
        <v>59441.23623883588</v>
      </c>
    </row>
    <row r="78" spans="1:8" ht="12">
      <c r="A78" s="66" t="s">
        <v>1520</v>
      </c>
      <c r="B78" s="66" t="s">
        <v>1521</v>
      </c>
      <c r="C78" s="78" t="s">
        <v>2448</v>
      </c>
      <c r="D78" s="79"/>
      <c r="E78" s="80">
        <v>0.794592</v>
      </c>
      <c r="F78" s="81"/>
      <c r="G78" s="79">
        <v>33449.96476342662</v>
      </c>
      <c r="H78" s="79">
        <v>35582.1166036227</v>
      </c>
    </row>
    <row r="79" spans="1:8" ht="12">
      <c r="A79" s="66" t="s">
        <v>1522</v>
      </c>
      <c r="B79" s="66" t="s">
        <v>1523</v>
      </c>
      <c r="C79" s="78" t="s">
        <v>2448</v>
      </c>
      <c r="D79" s="79">
        <v>157022</v>
      </c>
      <c r="E79" s="80">
        <v>0.884</v>
      </c>
      <c r="F79" s="81">
        <v>38501.597417309466</v>
      </c>
      <c r="G79" s="79">
        <v>37213.77619063511</v>
      </c>
      <c r="H79" s="79">
        <v>39585.839119450575</v>
      </c>
    </row>
    <row r="80" spans="1:8" ht="12">
      <c r="A80" s="66" t="s">
        <v>1524</v>
      </c>
      <c r="B80" s="66" t="s">
        <v>1525</v>
      </c>
      <c r="C80" s="78" t="s">
        <v>2448</v>
      </c>
      <c r="D80" s="79"/>
      <c r="E80" s="80">
        <v>1.3065632</v>
      </c>
      <c r="F80" s="81"/>
      <c r="G80" s="79">
        <v>55002.43269651586</v>
      </c>
      <c r="H80" s="79">
        <v>58508.37175859109</v>
      </c>
    </row>
    <row r="81" spans="1:8" ht="12">
      <c r="A81" s="66" t="s">
        <v>1526</v>
      </c>
      <c r="B81" s="66" t="s">
        <v>1527</v>
      </c>
      <c r="C81" s="78" t="s">
        <v>2448</v>
      </c>
      <c r="D81" s="79">
        <v>43492</v>
      </c>
      <c r="E81" s="80">
        <v>0.2612</v>
      </c>
      <c r="F81" s="81">
        <v>11376.263852263837</v>
      </c>
      <c r="G81" s="79">
        <v>10995.744729631097</v>
      </c>
      <c r="H81" s="79">
        <v>11696.630291855758</v>
      </c>
    </row>
    <row r="82" spans="1:8" ht="12">
      <c r="A82" s="66" t="s">
        <v>1528</v>
      </c>
      <c r="B82" s="66" t="s">
        <v>1529</v>
      </c>
      <c r="C82" s="78" t="s">
        <v>2448</v>
      </c>
      <c r="D82" s="79">
        <v>134965</v>
      </c>
      <c r="E82" s="80">
        <v>0.7676</v>
      </c>
      <c r="F82" s="81">
        <v>33431.9300650755</v>
      </c>
      <c r="G82" s="79">
        <v>32313.681678655554</v>
      </c>
      <c r="H82" s="79">
        <v>34373.405099649615</v>
      </c>
    </row>
    <row r="83" spans="1:8" ht="12">
      <c r="A83" s="66" t="s">
        <v>1530</v>
      </c>
      <c r="B83" s="66" t="s">
        <v>1531</v>
      </c>
      <c r="C83" s="78" t="s">
        <v>2448</v>
      </c>
      <c r="D83" s="79">
        <v>54786</v>
      </c>
      <c r="E83" s="80">
        <v>0.4528</v>
      </c>
      <c r="F83" s="81">
        <v>19721.180215563036</v>
      </c>
      <c r="G83" s="79">
        <v>19061.536039728027</v>
      </c>
      <c r="H83" s="79">
        <v>20276.547458469704</v>
      </c>
    </row>
    <row r="84" spans="1:8" ht="12">
      <c r="A84" s="66" t="s">
        <v>1532</v>
      </c>
      <c r="B84" s="66" t="s">
        <v>1533</v>
      </c>
      <c r="C84" s="78" t="s">
        <v>2448</v>
      </c>
      <c r="D84" s="79">
        <v>94417</v>
      </c>
      <c r="E84" s="80">
        <v>0.4512</v>
      </c>
      <c r="F84" s="81">
        <v>19651.494066391435</v>
      </c>
      <c r="G84" s="79">
        <v>18994.180788704256</v>
      </c>
      <c r="H84" s="79">
        <v>20204.89888087794</v>
      </c>
    </row>
    <row r="85" spans="1:8" ht="12">
      <c r="A85" s="66" t="s">
        <v>1534</v>
      </c>
      <c r="B85" s="66" t="s">
        <v>1535</v>
      </c>
      <c r="C85" s="78" t="s">
        <v>2448</v>
      </c>
      <c r="D85" s="79">
        <v>64799</v>
      </c>
      <c r="E85" s="80">
        <v>0.2976</v>
      </c>
      <c r="F85" s="81">
        <v>12961.623745917756</v>
      </c>
      <c r="G85" s="79">
        <v>12528.076690421954</v>
      </c>
      <c r="H85" s="79">
        <v>13326.635432068428</v>
      </c>
    </row>
    <row r="86" spans="1:8" ht="12">
      <c r="A86" s="66" t="s">
        <v>1536</v>
      </c>
      <c r="B86" s="66" t="s">
        <v>1537</v>
      </c>
      <c r="C86" s="78" t="s">
        <v>2448</v>
      </c>
      <c r="D86" s="79">
        <v>49906</v>
      </c>
      <c r="E86" s="80">
        <v>0.3164</v>
      </c>
      <c r="F86" s="81">
        <v>13780.435998684066</v>
      </c>
      <c r="G86" s="79">
        <v>13319.5008899513</v>
      </c>
      <c r="H86" s="79">
        <v>14168.506218771676</v>
      </c>
    </row>
    <row r="87" spans="1:8" ht="12">
      <c r="A87" s="66" t="s">
        <v>1538</v>
      </c>
      <c r="B87" s="66" t="s">
        <v>1539</v>
      </c>
      <c r="C87" s="78" t="s">
        <v>2448</v>
      </c>
      <c r="D87" s="79"/>
      <c r="E87" s="80">
        <v>0.2086</v>
      </c>
      <c r="F87" s="81"/>
      <c r="G87" s="79">
        <v>8781.44085222453</v>
      </c>
      <c r="H87" s="79">
        <v>9341.183303526459</v>
      </c>
    </row>
    <row r="88" spans="1:8" ht="12">
      <c r="A88" s="66" t="s">
        <v>1540</v>
      </c>
      <c r="B88" s="66" t="s">
        <v>1541</v>
      </c>
      <c r="C88" s="78" t="s">
        <v>2448</v>
      </c>
      <c r="D88" s="79">
        <v>18143</v>
      </c>
      <c r="E88" s="80">
        <v>0.146</v>
      </c>
      <c r="F88" s="81">
        <v>6358.861111908576</v>
      </c>
      <c r="G88" s="79">
        <v>6146.166655919373</v>
      </c>
      <c r="H88" s="79">
        <v>6537.932705248623</v>
      </c>
    </row>
    <row r="89" spans="1:8" ht="12">
      <c r="A89" s="66" t="s">
        <v>1542</v>
      </c>
      <c r="B89" s="66" t="s">
        <v>1543</v>
      </c>
      <c r="C89" s="78" t="s">
        <v>2448</v>
      </c>
      <c r="D89" s="79">
        <v>52354</v>
      </c>
      <c r="E89" s="80">
        <v>0.296</v>
      </c>
      <c r="F89" s="81">
        <v>12891.937596746155</v>
      </c>
      <c r="G89" s="79">
        <v>12460.721439398181</v>
      </c>
      <c r="H89" s="79">
        <v>13254.986854476661</v>
      </c>
    </row>
    <row r="90" spans="1:8" ht="12">
      <c r="A90" s="66" t="s">
        <v>1544</v>
      </c>
      <c r="B90" s="66" t="s">
        <v>1545</v>
      </c>
      <c r="C90" s="78" t="s">
        <v>2448</v>
      </c>
      <c r="D90" s="79">
        <v>12668</v>
      </c>
      <c r="E90" s="80">
        <v>0.0988</v>
      </c>
      <c r="F90" s="81">
        <v>4303.119711346352</v>
      </c>
      <c r="G90" s="79">
        <v>4159.186750718041</v>
      </c>
      <c r="H90" s="79">
        <v>4424.299666291535</v>
      </c>
    </row>
    <row r="91" spans="1:8" ht="12">
      <c r="A91" s="66" t="s">
        <v>1546</v>
      </c>
      <c r="B91" s="66" t="s">
        <v>1547</v>
      </c>
      <c r="C91" s="78" t="s">
        <v>2448</v>
      </c>
      <c r="D91" s="79">
        <v>13688</v>
      </c>
      <c r="E91" s="80">
        <v>0.0952</v>
      </c>
      <c r="F91" s="81">
        <v>4146.32587571025</v>
      </c>
      <c r="G91" s="79">
        <v>4007.6374359145507</v>
      </c>
      <c r="H91" s="79">
        <v>4263.090366710062</v>
      </c>
    </row>
    <row r="92" spans="1:8" ht="12">
      <c r="A92" s="66" t="s">
        <v>1548</v>
      </c>
      <c r="B92" s="66" t="s">
        <v>1549</v>
      </c>
      <c r="C92" s="78" t="s">
        <v>2448</v>
      </c>
      <c r="D92" s="79">
        <v>7454</v>
      </c>
      <c r="E92" s="80">
        <v>0.0416</v>
      </c>
      <c r="F92" s="81">
        <v>1811.8398784616218</v>
      </c>
      <c r="G92" s="79">
        <v>1751.2365266181228</v>
      </c>
      <c r="H92" s="79">
        <v>1862.8630173859092</v>
      </c>
    </row>
    <row r="93" spans="1:8" ht="12">
      <c r="A93" s="66" t="s">
        <v>1550</v>
      </c>
      <c r="B93" s="66" t="s">
        <v>1551</v>
      </c>
      <c r="C93" s="78" t="s">
        <v>2448</v>
      </c>
      <c r="D93" s="79">
        <v>5000</v>
      </c>
      <c r="E93" s="80">
        <v>0.0521792</v>
      </c>
      <c r="F93" s="81">
        <v>2272.6046967842467</v>
      </c>
      <c r="G93" s="79">
        <v>2196.5894463873165</v>
      </c>
      <c r="H93" s="79">
        <v>2336.6034124226644</v>
      </c>
    </row>
    <row r="94" spans="1:8" ht="12">
      <c r="A94" s="66" t="s">
        <v>1552</v>
      </c>
      <c r="B94" s="66" t="s">
        <v>1553</v>
      </c>
      <c r="C94" s="78" t="s">
        <v>2448</v>
      </c>
      <c r="D94" s="79">
        <v>10519</v>
      </c>
      <c r="E94" s="80">
        <v>0.0792</v>
      </c>
      <c r="F94" s="81">
        <v>3449.464383994242</v>
      </c>
      <c r="G94" s="79">
        <v>3334.084925676811</v>
      </c>
      <c r="H94" s="79">
        <v>3546.6045907924045</v>
      </c>
    </row>
    <row r="95" spans="1:8" ht="12">
      <c r="A95" s="66" t="s">
        <v>1554</v>
      </c>
      <c r="B95" s="66" t="s">
        <v>1555</v>
      </c>
      <c r="C95" s="78" t="s">
        <v>2448</v>
      </c>
      <c r="D95" s="79"/>
      <c r="E95" s="80">
        <v>0.0528</v>
      </c>
      <c r="F95" s="81"/>
      <c r="G95" s="79">
        <v>2222.7232837845404</v>
      </c>
      <c r="H95" s="79">
        <v>2364.4030605282696</v>
      </c>
    </row>
    <row r="96" spans="1:8" ht="12">
      <c r="A96" s="66" t="s">
        <v>1556</v>
      </c>
      <c r="B96" s="66" t="s">
        <v>1557</v>
      </c>
      <c r="C96" s="78" t="s">
        <v>2448</v>
      </c>
      <c r="D96" s="79"/>
      <c r="E96" s="80">
        <v>0.0476</v>
      </c>
      <c r="F96" s="81"/>
      <c r="G96" s="79">
        <v>2003.8187179572753</v>
      </c>
      <c r="H96" s="79">
        <v>2131.545183355031</v>
      </c>
    </row>
    <row r="97" spans="1:8" ht="12">
      <c r="A97" s="66" t="s">
        <v>1558</v>
      </c>
      <c r="B97" s="66" t="s">
        <v>1559</v>
      </c>
      <c r="C97" s="78" t="s">
        <v>2448</v>
      </c>
      <c r="D97" s="79"/>
      <c r="E97" s="80">
        <v>0.0733088</v>
      </c>
      <c r="F97" s="81"/>
      <c r="G97" s="79">
        <v>3086.082891407275</v>
      </c>
      <c r="H97" s="79">
        <v>3282.7945280995223</v>
      </c>
    </row>
    <row r="98" spans="1:8" ht="12">
      <c r="A98" s="66" t="s">
        <v>1560</v>
      </c>
      <c r="B98" s="66" t="s">
        <v>1561</v>
      </c>
      <c r="C98" s="78" t="s">
        <v>2448</v>
      </c>
      <c r="D98" s="79"/>
      <c r="E98" s="80">
        <v>0.1144</v>
      </c>
      <c r="F98" s="81"/>
      <c r="G98" s="79">
        <v>4815.900448199838</v>
      </c>
      <c r="H98" s="79">
        <v>5122.87329781125</v>
      </c>
    </row>
    <row r="99" spans="1:8" ht="12">
      <c r="A99" s="66" t="s">
        <v>1562</v>
      </c>
      <c r="B99" s="66" t="s">
        <v>1563</v>
      </c>
      <c r="C99" s="78" t="s">
        <v>2448</v>
      </c>
      <c r="D99" s="79"/>
      <c r="E99" s="80">
        <v>0.0548</v>
      </c>
      <c r="F99" s="81"/>
      <c r="G99" s="79">
        <v>2306.917347564258</v>
      </c>
      <c r="H99" s="79">
        <v>2453.9637825179766</v>
      </c>
    </row>
    <row r="100" spans="1:8" ht="12">
      <c r="A100" s="66" t="s">
        <v>1564</v>
      </c>
      <c r="B100" s="66" t="s">
        <v>1565</v>
      </c>
      <c r="C100" s="78" t="s">
        <v>2448</v>
      </c>
      <c r="D100" s="79"/>
      <c r="E100" s="80">
        <v>0.0756</v>
      </c>
      <c r="F100" s="81"/>
      <c r="G100" s="79">
        <v>3182.5356108733195</v>
      </c>
      <c r="H100" s="79">
        <v>3385.395291210931</v>
      </c>
    </row>
    <row r="101" spans="1:8" ht="12">
      <c r="A101" s="66" t="s">
        <v>1566</v>
      </c>
      <c r="B101" s="66" t="s">
        <v>1567</v>
      </c>
      <c r="C101" s="78" t="s">
        <v>2448</v>
      </c>
      <c r="D101" s="79"/>
      <c r="E101" s="80">
        <v>0.0907</v>
      </c>
      <c r="F101" s="81"/>
      <c r="G101" s="79">
        <v>3818.2007924101863</v>
      </c>
      <c r="H101" s="79">
        <v>4061.5787422332205</v>
      </c>
    </row>
    <row r="102" spans="1:8" ht="12">
      <c r="A102" s="66" t="s">
        <v>1568</v>
      </c>
      <c r="B102" s="66" t="s">
        <v>1569</v>
      </c>
      <c r="C102" s="78" t="s">
        <v>2448</v>
      </c>
      <c r="D102" s="83">
        <v>6052</v>
      </c>
      <c r="E102" s="80">
        <v>0.0332</v>
      </c>
      <c r="F102" s="81">
        <v>1445.9875953107176</v>
      </c>
      <c r="G102" s="79">
        <v>1397.6214587433096</v>
      </c>
      <c r="H102" s="79">
        <v>1486.707985029139</v>
      </c>
    </row>
    <row r="103" spans="1:8" ht="12">
      <c r="A103" s="66" t="s">
        <v>1570</v>
      </c>
      <c r="B103" s="66" t="s">
        <v>1571</v>
      </c>
      <c r="C103" s="78" t="s">
        <v>2449</v>
      </c>
      <c r="D103" s="79"/>
      <c r="E103" s="80">
        <v>1.5376</v>
      </c>
      <c r="F103" s="81"/>
      <c r="G103" s="79">
        <v>64728.396233846775</v>
      </c>
      <c r="H103" s="79">
        <v>68854.28306568688</v>
      </c>
    </row>
    <row r="104" spans="1:8" ht="12">
      <c r="A104" s="66" t="s">
        <v>1572</v>
      </c>
      <c r="B104" s="66" t="s">
        <v>1573</v>
      </c>
      <c r="C104" s="78" t="s">
        <v>2449</v>
      </c>
      <c r="D104" s="79"/>
      <c r="E104" s="80">
        <v>1.0912</v>
      </c>
      <c r="F104" s="81"/>
      <c r="G104" s="79">
        <v>45936.28119821384</v>
      </c>
      <c r="H104" s="79">
        <v>48864.32991758423</v>
      </c>
    </row>
    <row r="105" spans="1:8" ht="12">
      <c r="A105" s="66" t="s">
        <v>1574</v>
      </c>
      <c r="B105" s="66" t="s">
        <v>1575</v>
      </c>
      <c r="C105" s="78" t="s">
        <v>2449</v>
      </c>
      <c r="D105" s="79"/>
      <c r="E105" s="80">
        <v>0.9113504</v>
      </c>
      <c r="F105" s="81"/>
      <c r="G105" s="79">
        <v>38365.1468516355</v>
      </c>
      <c r="H105" s="79">
        <v>40810.599904804214</v>
      </c>
    </row>
    <row r="106" spans="1:8" ht="12">
      <c r="A106" s="66" t="s">
        <v>1576</v>
      </c>
      <c r="B106" s="66" t="s">
        <v>1577</v>
      </c>
      <c r="C106" s="78" t="s">
        <v>2449</v>
      </c>
      <c r="D106" s="79">
        <v>17573</v>
      </c>
      <c r="E106" s="80">
        <v>0.1624</v>
      </c>
      <c r="F106" s="81">
        <v>7073.144140917485</v>
      </c>
      <c r="G106" s="79">
        <v>6836.557978913056</v>
      </c>
      <c r="H106" s="79">
        <v>7272.330625564222</v>
      </c>
    </row>
    <row r="107" spans="1:8" ht="12">
      <c r="A107" s="66" t="s">
        <v>1578</v>
      </c>
      <c r="B107" s="66" t="s">
        <v>1579</v>
      </c>
      <c r="C107" s="78" t="s">
        <v>2449</v>
      </c>
      <c r="D107" s="79">
        <v>46651.7403</v>
      </c>
      <c r="E107" s="80">
        <v>0.2298</v>
      </c>
      <c r="F107" s="81">
        <v>10008.673174771171</v>
      </c>
      <c r="G107" s="79">
        <v>9673.897928289534</v>
      </c>
      <c r="H107" s="79">
        <v>10290.526956617356</v>
      </c>
    </row>
    <row r="108" spans="1:8" ht="12">
      <c r="A108" s="66" t="s">
        <v>1580</v>
      </c>
      <c r="B108" s="66" t="s">
        <v>1581</v>
      </c>
      <c r="C108" s="78" t="s">
        <v>2449</v>
      </c>
      <c r="D108" s="79">
        <v>33944</v>
      </c>
      <c r="E108" s="80">
        <v>0.264</v>
      </c>
      <c r="F108" s="81">
        <v>11498.21461331414</v>
      </c>
      <c r="G108" s="79">
        <v>11113.616418922702</v>
      </c>
      <c r="H108" s="79">
        <v>11822.015302641348</v>
      </c>
    </row>
    <row r="109" spans="1:8" ht="12">
      <c r="A109" s="66" t="s">
        <v>1582</v>
      </c>
      <c r="B109" s="66" t="s">
        <v>1583</v>
      </c>
      <c r="C109" s="78" t="s">
        <v>2449</v>
      </c>
      <c r="D109" s="79">
        <v>44475</v>
      </c>
      <c r="E109" s="80">
        <v>0.3768</v>
      </c>
      <c r="F109" s="81">
        <v>16411.088129911997</v>
      </c>
      <c r="G109" s="79">
        <v>15862.161616098767</v>
      </c>
      <c r="H109" s="79">
        <v>16873.240022860835</v>
      </c>
    </row>
    <row r="110" spans="1:8" ht="12">
      <c r="A110" s="66" t="s">
        <v>1584</v>
      </c>
      <c r="B110" s="66" t="s">
        <v>1585</v>
      </c>
      <c r="C110" s="78" t="s">
        <v>2449</v>
      </c>
      <c r="D110" s="79">
        <v>54826</v>
      </c>
      <c r="E110" s="80">
        <v>0.4648</v>
      </c>
      <c r="F110" s="81">
        <v>20243.826334350044</v>
      </c>
      <c r="G110" s="79">
        <v>19566.700422406335</v>
      </c>
      <c r="H110" s="79">
        <v>20813.911790407947</v>
      </c>
    </row>
    <row r="111" spans="1:8" ht="12">
      <c r="A111" s="66" t="s">
        <v>1586</v>
      </c>
      <c r="B111" s="66" t="s">
        <v>1587</v>
      </c>
      <c r="C111" s="78" t="s">
        <v>2449</v>
      </c>
      <c r="D111" s="79">
        <v>59866</v>
      </c>
      <c r="E111" s="80">
        <v>0.5356</v>
      </c>
      <c r="F111" s="81">
        <v>23327.43843519338</v>
      </c>
      <c r="G111" s="79">
        <v>22547.17028020833</v>
      </c>
      <c r="H111" s="79">
        <v>23984.36134884358</v>
      </c>
    </row>
    <row r="112" spans="1:8" ht="12">
      <c r="A112" s="66" t="s">
        <v>1588</v>
      </c>
      <c r="B112" s="66" t="s">
        <v>1589</v>
      </c>
      <c r="C112" s="78" t="s">
        <v>2449</v>
      </c>
      <c r="D112" s="79">
        <v>89854</v>
      </c>
      <c r="E112" s="80">
        <v>0.4626</v>
      </c>
      <c r="F112" s="81">
        <v>20148.007879239092</v>
      </c>
      <c r="G112" s="79">
        <v>19474.086952248646</v>
      </c>
      <c r="H112" s="79">
        <v>20715.39499621927</v>
      </c>
    </row>
    <row r="113" spans="1:8" ht="12">
      <c r="A113" s="66" t="s">
        <v>1590</v>
      </c>
      <c r="B113" s="66" t="s">
        <v>1591</v>
      </c>
      <c r="C113" s="78" t="s">
        <v>2449</v>
      </c>
      <c r="D113" s="79">
        <v>49765</v>
      </c>
      <c r="E113" s="80">
        <v>0.318</v>
      </c>
      <c r="F113" s="81">
        <v>13850.122147855667</v>
      </c>
      <c r="G113" s="79">
        <v>13386.856140975073</v>
      </c>
      <c r="H113" s="79">
        <v>14240.154796363442</v>
      </c>
    </row>
    <row r="114" spans="1:8" ht="12">
      <c r="A114" s="66" t="s">
        <v>1592</v>
      </c>
      <c r="B114" s="66" t="s">
        <v>1593</v>
      </c>
      <c r="C114" s="78" t="s">
        <v>2449</v>
      </c>
      <c r="D114" s="79">
        <v>60487.1008</v>
      </c>
      <c r="E114" s="80">
        <v>0.2897</v>
      </c>
      <c r="F114" s="81">
        <v>12617.548384382977</v>
      </c>
      <c r="G114" s="79">
        <v>12195.510138492073</v>
      </c>
      <c r="H114" s="79">
        <v>12972.870580209084</v>
      </c>
    </row>
    <row r="115" spans="1:8" ht="12">
      <c r="A115" s="66" t="s">
        <v>1594</v>
      </c>
      <c r="B115" s="66" t="s">
        <v>1595</v>
      </c>
      <c r="C115" s="78" t="s">
        <v>2449</v>
      </c>
      <c r="D115" s="83">
        <v>16381</v>
      </c>
      <c r="E115" s="80">
        <v>0.1304</v>
      </c>
      <c r="F115" s="81">
        <v>5679.421157485468</v>
      </c>
      <c r="G115" s="79">
        <v>5489.452958437577</v>
      </c>
      <c r="H115" s="79">
        <v>5839.359073728908</v>
      </c>
    </row>
    <row r="116" spans="1:8" ht="12">
      <c r="A116" s="66" t="s">
        <v>1596</v>
      </c>
      <c r="B116" s="66" t="s">
        <v>1597</v>
      </c>
      <c r="C116" s="78" t="s">
        <v>2449</v>
      </c>
      <c r="D116" s="79">
        <v>16905</v>
      </c>
      <c r="E116" s="80">
        <v>0.112</v>
      </c>
      <c r="F116" s="81">
        <v>4878.030442012059</v>
      </c>
      <c r="G116" s="79">
        <v>4714.8675716641765</v>
      </c>
      <c r="H116" s="79">
        <v>5015.400431423602</v>
      </c>
    </row>
    <row r="117" spans="1:8" ht="12">
      <c r="A117" s="66" t="s">
        <v>1598</v>
      </c>
      <c r="B117" s="66" t="s">
        <v>1599</v>
      </c>
      <c r="C117" s="78" t="s">
        <v>2449</v>
      </c>
      <c r="D117" s="79">
        <v>6634</v>
      </c>
      <c r="E117" s="80">
        <v>0.064</v>
      </c>
      <c r="F117" s="81">
        <v>2787.445966864034</v>
      </c>
      <c r="G117" s="79">
        <v>2694.210040950958</v>
      </c>
      <c r="H117" s="79">
        <v>2865.9431036706296</v>
      </c>
    </row>
    <row r="118" spans="1:8" ht="12">
      <c r="A118" s="66" t="s">
        <v>1600</v>
      </c>
      <c r="B118" s="66" t="s">
        <v>1601</v>
      </c>
      <c r="C118" s="78" t="s">
        <v>2449</v>
      </c>
      <c r="D118" s="79">
        <v>16088</v>
      </c>
      <c r="E118" s="80">
        <v>0.1124</v>
      </c>
      <c r="F118" s="81">
        <v>4895.451979304959</v>
      </c>
      <c r="G118" s="79">
        <v>4731.70638442012</v>
      </c>
      <c r="H118" s="79">
        <v>5033.312575821544</v>
      </c>
    </row>
    <row r="119" spans="1:8" ht="12">
      <c r="A119" s="66" t="s">
        <v>1602</v>
      </c>
      <c r="B119" s="66" t="s">
        <v>1603</v>
      </c>
      <c r="C119" s="78" t="s">
        <v>2449</v>
      </c>
      <c r="D119" s="79">
        <v>19912</v>
      </c>
      <c r="E119" s="80">
        <v>0.1308</v>
      </c>
      <c r="F119" s="81">
        <v>5696.842694778368</v>
      </c>
      <c r="G119" s="79">
        <v>5506.291771193521</v>
      </c>
      <c r="H119" s="79">
        <v>5857.27121812685</v>
      </c>
    </row>
    <row r="120" spans="1:8" ht="12">
      <c r="A120" s="66" t="s">
        <v>1604</v>
      </c>
      <c r="B120" s="66" t="s">
        <v>1605</v>
      </c>
      <c r="C120" s="78" t="s">
        <v>2449</v>
      </c>
      <c r="D120" s="79">
        <v>12269</v>
      </c>
      <c r="E120" s="80">
        <v>0.114</v>
      </c>
      <c r="F120" s="81">
        <v>4965.13812847656</v>
      </c>
      <c r="G120" s="79">
        <v>4799.061635443894</v>
      </c>
      <c r="H120" s="79">
        <v>5104.961153413309</v>
      </c>
    </row>
    <row r="121" spans="1:8" ht="12">
      <c r="A121" s="66" t="s">
        <v>1606</v>
      </c>
      <c r="B121" s="66" t="s">
        <v>1607</v>
      </c>
      <c r="C121" s="78" t="s">
        <v>2449</v>
      </c>
      <c r="D121" s="79">
        <v>12417</v>
      </c>
      <c r="E121" s="80">
        <v>0.0952</v>
      </c>
      <c r="F121" s="81">
        <v>4146.32587571025</v>
      </c>
      <c r="G121" s="79">
        <v>4007.6374359145507</v>
      </c>
      <c r="H121" s="79">
        <v>4263.090366710062</v>
      </c>
    </row>
    <row r="122" spans="1:8" ht="12">
      <c r="A122" s="66" t="s">
        <v>1608</v>
      </c>
      <c r="B122" s="66" t="s">
        <v>1609</v>
      </c>
      <c r="C122" s="78" t="s">
        <v>2449</v>
      </c>
      <c r="D122" s="79">
        <v>11529</v>
      </c>
      <c r="E122" s="80">
        <v>0.0996</v>
      </c>
      <c r="F122" s="81">
        <v>4337.962785932152</v>
      </c>
      <c r="G122" s="79">
        <v>4192.864376229928</v>
      </c>
      <c r="H122" s="79">
        <v>4460.123955087417</v>
      </c>
    </row>
    <row r="123" spans="1:8" ht="12">
      <c r="A123" s="66" t="s">
        <v>1610</v>
      </c>
      <c r="B123" s="66" t="s">
        <v>1611</v>
      </c>
      <c r="C123" s="78" t="s">
        <v>2449</v>
      </c>
      <c r="D123" s="79">
        <v>33092</v>
      </c>
      <c r="E123" s="80">
        <v>0.2092</v>
      </c>
      <c r="F123" s="81">
        <v>9111.46400418681</v>
      </c>
      <c r="G123" s="79">
        <v>8806.699071358444</v>
      </c>
      <c r="H123" s="79">
        <v>9368.05152012337</v>
      </c>
    </row>
    <row r="124" spans="1:8" ht="12">
      <c r="A124" s="66" t="s">
        <v>1612</v>
      </c>
      <c r="B124" s="66" t="s">
        <v>1613</v>
      </c>
      <c r="C124" s="78" t="s">
        <v>2449</v>
      </c>
      <c r="D124" s="79">
        <v>24127</v>
      </c>
      <c r="E124" s="80">
        <v>0.1184</v>
      </c>
      <c r="F124" s="81">
        <v>5156.775038698463</v>
      </c>
      <c r="G124" s="79">
        <v>4984.288575759273</v>
      </c>
      <c r="H124" s="79">
        <v>5301.994741790665</v>
      </c>
    </row>
    <row r="125" spans="1:8" ht="12">
      <c r="A125" s="66" t="s">
        <v>1614</v>
      </c>
      <c r="B125" s="66" t="s">
        <v>1615</v>
      </c>
      <c r="C125" s="78" t="s">
        <v>2449</v>
      </c>
      <c r="D125" s="79"/>
      <c r="E125" s="80">
        <v>0.0912</v>
      </c>
      <c r="F125" s="81"/>
      <c r="G125" s="79">
        <v>3839.2493083551153</v>
      </c>
      <c r="H125" s="79">
        <v>4083.9689227306476</v>
      </c>
    </row>
    <row r="126" spans="1:8" ht="12">
      <c r="A126" s="66" t="s">
        <v>286</v>
      </c>
      <c r="B126" s="66" t="s">
        <v>287</v>
      </c>
      <c r="C126" s="78" t="s">
        <v>2449</v>
      </c>
      <c r="D126" s="79">
        <v>15290</v>
      </c>
      <c r="E126" s="80">
        <v>0.1176</v>
      </c>
      <c r="F126" s="81">
        <v>5121.931964112661</v>
      </c>
      <c r="G126" s="79">
        <v>4950.6109502473855</v>
      </c>
      <c r="H126" s="79">
        <v>5266.170452994782</v>
      </c>
    </row>
    <row r="127" spans="1:8" ht="12">
      <c r="A127" s="66" t="s">
        <v>288</v>
      </c>
      <c r="B127" s="66" t="s">
        <v>289</v>
      </c>
      <c r="C127" s="78" t="s">
        <v>2449</v>
      </c>
      <c r="D127" s="79">
        <v>32656</v>
      </c>
      <c r="E127" s="80">
        <v>0.2116</v>
      </c>
      <c r="F127" s="81">
        <v>9215.993227944211</v>
      </c>
      <c r="G127" s="79">
        <v>8907.731947894106</v>
      </c>
      <c r="H127" s="79">
        <v>9475.52438651102</v>
      </c>
    </row>
    <row r="128" spans="1:8" ht="12">
      <c r="A128" s="66" t="s">
        <v>1616</v>
      </c>
      <c r="B128" s="66" t="s">
        <v>1617</v>
      </c>
      <c r="C128" s="78" t="s">
        <v>2449</v>
      </c>
      <c r="D128" s="79">
        <v>16325</v>
      </c>
      <c r="E128" s="80">
        <v>0.1076</v>
      </c>
      <c r="F128" s="81">
        <v>4686.393531790157</v>
      </c>
      <c r="G128" s="79">
        <v>4529.640631348799</v>
      </c>
      <c r="H128" s="79">
        <v>4818.366843046246</v>
      </c>
    </row>
    <row r="129" spans="1:8" ht="12">
      <c r="A129" s="66" t="s">
        <v>1618</v>
      </c>
      <c r="B129" s="66" t="s">
        <v>1619</v>
      </c>
      <c r="C129" s="78" t="s">
        <v>2449</v>
      </c>
      <c r="D129" s="79"/>
      <c r="E129" s="80">
        <v>0.0686</v>
      </c>
      <c r="F129" s="81"/>
      <c r="G129" s="79">
        <v>2887.856387644308</v>
      </c>
      <c r="H129" s="79">
        <v>3071.932764246956</v>
      </c>
    </row>
    <row r="130" spans="1:8" ht="12">
      <c r="A130" s="66" t="s">
        <v>1620</v>
      </c>
      <c r="B130" s="66" t="s">
        <v>1621</v>
      </c>
      <c r="C130" s="78" t="s">
        <v>2449</v>
      </c>
      <c r="D130" s="79"/>
      <c r="E130" s="80">
        <v>0.0823</v>
      </c>
      <c r="F130" s="81"/>
      <c r="G130" s="79">
        <v>3464.5857245353727</v>
      </c>
      <c r="H130" s="79">
        <v>3685.42370987645</v>
      </c>
    </row>
    <row r="131" spans="1:8" ht="12">
      <c r="A131" s="66" t="s">
        <v>1622</v>
      </c>
      <c r="B131" s="66" t="s">
        <v>1623</v>
      </c>
      <c r="C131" s="78" t="s">
        <v>2449</v>
      </c>
      <c r="D131" s="79">
        <v>4953</v>
      </c>
      <c r="E131" s="80">
        <v>0.0348</v>
      </c>
      <c r="F131" s="81">
        <v>1515.6737444823182</v>
      </c>
      <c r="G131" s="79">
        <v>1464.9767097670833</v>
      </c>
      <c r="H131" s="79">
        <v>1558.3565626209047</v>
      </c>
    </row>
    <row r="132" spans="1:8" ht="12">
      <c r="A132" s="66" t="s">
        <v>1624</v>
      </c>
      <c r="B132" s="66" t="s">
        <v>1625</v>
      </c>
      <c r="C132" s="78" t="s">
        <v>2450</v>
      </c>
      <c r="D132" s="79">
        <v>200000</v>
      </c>
      <c r="E132" s="80">
        <v>1.8629</v>
      </c>
      <c r="F132" s="81">
        <v>81136.45455735951</v>
      </c>
      <c r="G132" s="79">
        <v>78422.56070761781</v>
      </c>
      <c r="H132" s="79">
        <v>83421.33449731275</v>
      </c>
    </row>
    <row r="133" spans="1:8" ht="12">
      <c r="A133" s="66" t="s">
        <v>1626</v>
      </c>
      <c r="B133" s="66" t="s">
        <v>1627</v>
      </c>
      <c r="C133" s="78" t="s">
        <v>2450</v>
      </c>
      <c r="D133" s="79">
        <v>68383</v>
      </c>
      <c r="E133" s="80">
        <v>0.5816</v>
      </c>
      <c r="F133" s="81">
        <v>25330.915223876906</v>
      </c>
      <c r="G133" s="79">
        <v>24483.633747141834</v>
      </c>
      <c r="H133" s="79">
        <v>26044.25795460685</v>
      </c>
    </row>
    <row r="134" spans="1:8" ht="12">
      <c r="A134" s="66" t="s">
        <v>1628</v>
      </c>
      <c r="B134" s="66" t="s">
        <v>1629</v>
      </c>
      <c r="C134" s="78" t="s">
        <v>2450</v>
      </c>
      <c r="D134" s="79">
        <v>47505</v>
      </c>
      <c r="E134" s="80">
        <v>0.2925</v>
      </c>
      <c r="F134" s="81">
        <v>12739.499145433278</v>
      </c>
      <c r="G134" s="79">
        <v>12313.381827783674</v>
      </c>
      <c r="H134" s="79">
        <v>13098.255590994673</v>
      </c>
    </row>
    <row r="135" spans="1:8" ht="12">
      <c r="A135" s="66" t="s">
        <v>1630</v>
      </c>
      <c r="B135" s="66" t="s">
        <v>1631</v>
      </c>
      <c r="C135" s="78" t="s">
        <v>2450</v>
      </c>
      <c r="D135" s="79">
        <v>100000</v>
      </c>
      <c r="E135" s="80">
        <v>0.8985536</v>
      </c>
      <c r="F135" s="81">
        <v>39135.46263017434</v>
      </c>
      <c r="G135" s="79">
        <v>37826.439553947355</v>
      </c>
      <c r="H135" s="79">
        <v>40237.554581225275</v>
      </c>
    </row>
    <row r="136" spans="1:8" ht="12">
      <c r="A136" s="66" t="s">
        <v>1632</v>
      </c>
      <c r="B136" s="66" t="s">
        <v>1633</v>
      </c>
      <c r="C136" s="78" t="s">
        <v>2450</v>
      </c>
      <c r="D136" s="79">
        <v>43329</v>
      </c>
      <c r="E136" s="80">
        <v>0.2812</v>
      </c>
      <c r="F136" s="81">
        <v>12247.340716908848</v>
      </c>
      <c r="G136" s="79">
        <v>11837.685367428272</v>
      </c>
      <c r="H136" s="79">
        <v>12592.23751175283</v>
      </c>
    </row>
    <row r="137" spans="1:8" ht="12">
      <c r="A137" s="66" t="s">
        <v>1634</v>
      </c>
      <c r="B137" s="66" t="s">
        <v>1635</v>
      </c>
      <c r="C137" s="78" t="s">
        <v>2450</v>
      </c>
      <c r="D137" s="79">
        <v>51959</v>
      </c>
      <c r="E137" s="80">
        <v>0.2692</v>
      </c>
      <c r="F137" s="81">
        <v>11724.694598121841</v>
      </c>
      <c r="G137" s="79">
        <v>11332.520984749968</v>
      </c>
      <c r="H137" s="79">
        <v>12054.873179814585</v>
      </c>
    </row>
    <row r="138" spans="1:8" ht="12">
      <c r="A138" s="66" t="s">
        <v>1636</v>
      </c>
      <c r="B138" s="66" t="s">
        <v>1637</v>
      </c>
      <c r="C138" s="78" t="s">
        <v>2450</v>
      </c>
      <c r="D138" s="79">
        <v>30389.8797</v>
      </c>
      <c r="E138" s="80">
        <v>0.2122</v>
      </c>
      <c r="F138" s="81">
        <v>9242.125533883562</v>
      </c>
      <c r="G138" s="79">
        <v>8932.990167028021</v>
      </c>
      <c r="H138" s="79">
        <v>9502.392603107932</v>
      </c>
    </row>
    <row r="139" spans="1:8" ht="12">
      <c r="A139" s="66" t="s">
        <v>1638</v>
      </c>
      <c r="B139" s="66" t="s">
        <v>1639</v>
      </c>
      <c r="C139" s="78" t="s">
        <v>2450</v>
      </c>
      <c r="D139" s="79">
        <v>45000</v>
      </c>
      <c r="E139" s="80">
        <v>0.3128768</v>
      </c>
      <c r="F139" s="81">
        <v>13626.987098208201</v>
      </c>
      <c r="G139" s="79">
        <v>13171.18462719695</v>
      </c>
      <c r="H139" s="79">
        <v>14010.736050914607</v>
      </c>
    </row>
    <row r="140" spans="1:8" ht="12">
      <c r="A140" s="66" t="s">
        <v>1640</v>
      </c>
      <c r="B140" s="66" t="s">
        <v>1641</v>
      </c>
      <c r="C140" s="78" t="s">
        <v>2450</v>
      </c>
      <c r="D140" s="79"/>
      <c r="E140" s="80">
        <v>0.0872</v>
      </c>
      <c r="F140" s="81"/>
      <c r="G140" s="79">
        <v>3670.8611807956804</v>
      </c>
      <c r="H140" s="79">
        <v>3904.8474787512328</v>
      </c>
    </row>
    <row r="141" spans="1:8" ht="12">
      <c r="A141" s="66" t="s">
        <v>1642</v>
      </c>
      <c r="B141" s="66" t="s">
        <v>1643</v>
      </c>
      <c r="C141" s="78" t="s">
        <v>2450</v>
      </c>
      <c r="D141" s="79"/>
      <c r="E141" s="80">
        <v>0.102</v>
      </c>
      <c r="F141" s="81"/>
      <c r="G141" s="79">
        <v>4293.89725276559</v>
      </c>
      <c r="H141" s="79">
        <v>4567.596821475066</v>
      </c>
    </row>
    <row r="142" spans="1:8" ht="12">
      <c r="A142" s="66" t="s">
        <v>1644</v>
      </c>
      <c r="B142" s="66" t="s">
        <v>1645</v>
      </c>
      <c r="C142" s="78" t="s">
        <v>2450</v>
      </c>
      <c r="D142" s="79">
        <v>4411</v>
      </c>
      <c r="E142" s="80">
        <v>0.0336</v>
      </c>
      <c r="F142" s="81">
        <v>1463.4091326036175</v>
      </c>
      <c r="G142" s="79">
        <v>1414.460271499253</v>
      </c>
      <c r="H142" s="79">
        <v>1504.6201294270804</v>
      </c>
    </row>
    <row r="143" spans="1:8" ht="12">
      <c r="A143" s="66" t="s">
        <v>1646</v>
      </c>
      <c r="B143" s="66" t="s">
        <v>1647</v>
      </c>
      <c r="C143" s="78" t="s">
        <v>2451</v>
      </c>
      <c r="D143" s="79"/>
      <c r="E143" s="80">
        <v>0.96224</v>
      </c>
      <c r="F143" s="81"/>
      <c r="G143" s="79">
        <v>40507.447965697655</v>
      </c>
      <c r="H143" s="79">
        <v>43089.45456368792</v>
      </c>
    </row>
    <row r="144" spans="1:8" ht="12">
      <c r="A144" s="66" t="s">
        <v>1648</v>
      </c>
      <c r="B144" s="66" t="s">
        <v>1649</v>
      </c>
      <c r="C144" s="78" t="s">
        <v>2451</v>
      </c>
      <c r="D144" s="79">
        <v>45740</v>
      </c>
      <c r="E144" s="80">
        <v>0.2508</v>
      </c>
      <c r="F144" s="81">
        <v>10923.303882648434</v>
      </c>
      <c r="G144" s="79">
        <v>10557.935597976568</v>
      </c>
      <c r="H144" s="79">
        <v>11230.914537509281</v>
      </c>
    </row>
    <row r="145" spans="1:8" ht="12">
      <c r="A145" s="66" t="s">
        <v>1650</v>
      </c>
      <c r="B145" s="66" t="s">
        <v>1651</v>
      </c>
      <c r="C145" s="78" t="s">
        <v>2451</v>
      </c>
      <c r="D145" s="79">
        <v>170000</v>
      </c>
      <c r="E145" s="80">
        <v>1.28464</v>
      </c>
      <c r="F145" s="81">
        <v>55951.009169878314</v>
      </c>
      <c r="G145" s="79">
        <v>54079.53104698811</v>
      </c>
      <c r="H145" s="79">
        <v>57526.642948428715</v>
      </c>
    </row>
    <row r="146" spans="1:8" ht="12">
      <c r="A146" s="66" t="s">
        <v>1652</v>
      </c>
      <c r="B146" s="66" t="s">
        <v>1653</v>
      </c>
      <c r="C146" s="78" t="s">
        <v>2451</v>
      </c>
      <c r="D146" s="83">
        <v>75048</v>
      </c>
      <c r="E146" s="80">
        <v>0.5932</v>
      </c>
      <c r="F146" s="81">
        <v>25836.13980537101</v>
      </c>
      <c r="G146" s="79">
        <v>24971.959317064193</v>
      </c>
      <c r="H146" s="79">
        <v>26563.710142147145</v>
      </c>
    </row>
    <row r="147" spans="1:8" ht="12">
      <c r="A147" s="66" t="s">
        <v>1654</v>
      </c>
      <c r="B147" s="66" t="s">
        <v>1655</v>
      </c>
      <c r="C147" s="78" t="s">
        <v>2451</v>
      </c>
      <c r="D147" s="83">
        <v>38780</v>
      </c>
      <c r="E147" s="80">
        <v>0.354</v>
      </c>
      <c r="F147" s="81">
        <v>15418.060504216684</v>
      </c>
      <c r="G147" s="79">
        <v>14902.349289009986</v>
      </c>
      <c r="H147" s="79">
        <v>15852.24779217817</v>
      </c>
    </row>
    <row r="148" spans="1:8" ht="12">
      <c r="A148" s="66" t="s">
        <v>1656</v>
      </c>
      <c r="B148" s="66" t="s">
        <v>1657</v>
      </c>
      <c r="C148" s="78" t="s">
        <v>2451</v>
      </c>
      <c r="D148" s="83">
        <v>41998</v>
      </c>
      <c r="E148" s="80">
        <v>0.3468</v>
      </c>
      <c r="F148" s="81">
        <v>15104.472832944482</v>
      </c>
      <c r="G148" s="79">
        <v>14599.250659403004</v>
      </c>
      <c r="H148" s="79">
        <v>15529.829193015225</v>
      </c>
    </row>
    <row r="149" spans="1:8" ht="12">
      <c r="A149" s="66" t="s">
        <v>1658</v>
      </c>
      <c r="B149" s="66" t="s">
        <v>1659</v>
      </c>
      <c r="C149" s="78" t="s">
        <v>2451</v>
      </c>
      <c r="D149" s="83">
        <v>42502</v>
      </c>
      <c r="E149" s="80">
        <v>0.3468</v>
      </c>
      <c r="F149" s="81">
        <v>15104.472832944482</v>
      </c>
      <c r="G149" s="79">
        <v>14599.250659403004</v>
      </c>
      <c r="H149" s="79">
        <v>15529.829193015225</v>
      </c>
    </row>
    <row r="150" spans="1:8" ht="12">
      <c r="A150" s="66" t="s">
        <v>1660</v>
      </c>
      <c r="B150" s="66" t="s">
        <v>1661</v>
      </c>
      <c r="C150" s="78" t="s">
        <v>2451</v>
      </c>
      <c r="D150" s="79">
        <v>77165.7191</v>
      </c>
      <c r="E150" s="80">
        <v>0.416</v>
      </c>
      <c r="F150" s="81">
        <v>18118.398784616216</v>
      </c>
      <c r="G150" s="79">
        <v>17512.365266181227</v>
      </c>
      <c r="H150" s="79">
        <v>18628.630173859092</v>
      </c>
    </row>
    <row r="151" spans="1:8" ht="12">
      <c r="A151" s="66" t="s">
        <v>1662</v>
      </c>
      <c r="B151" s="66" t="s">
        <v>1663</v>
      </c>
      <c r="C151" s="78" t="s">
        <v>2451</v>
      </c>
      <c r="D151" s="79"/>
      <c r="E151" s="80">
        <v>1.035648</v>
      </c>
      <c r="F151" s="81"/>
      <c r="G151" s="79">
        <v>43597.7068826684</v>
      </c>
      <c r="H151" s="79">
        <v>46376.69130359813</v>
      </c>
    </row>
    <row r="152" spans="1:8" ht="12">
      <c r="A152" s="66" t="s">
        <v>1664</v>
      </c>
      <c r="B152" s="66" t="s">
        <v>1665</v>
      </c>
      <c r="C152" s="78" t="s">
        <v>2451</v>
      </c>
      <c r="D152" s="83">
        <v>49689</v>
      </c>
      <c r="E152" s="80">
        <v>0.4604</v>
      </c>
      <c r="F152" s="81">
        <v>20052.18942412814</v>
      </c>
      <c r="G152" s="79">
        <v>19381.473482090954</v>
      </c>
      <c r="H152" s="79">
        <v>20616.87820203059</v>
      </c>
    </row>
    <row r="153" spans="1:8" ht="12">
      <c r="A153" s="66" t="s">
        <v>1666</v>
      </c>
      <c r="B153" s="66" t="s">
        <v>1667</v>
      </c>
      <c r="C153" s="78" t="s">
        <v>2451</v>
      </c>
      <c r="D153" s="83">
        <v>64423</v>
      </c>
      <c r="E153" s="80">
        <v>0.526</v>
      </c>
      <c r="F153" s="81">
        <v>22909.32154016378</v>
      </c>
      <c r="G153" s="79">
        <v>22143.038774065688</v>
      </c>
      <c r="H153" s="79">
        <v>23554.46988329299</v>
      </c>
    </row>
    <row r="154" spans="1:8" ht="12">
      <c r="A154" s="66" t="s">
        <v>1668</v>
      </c>
      <c r="B154" s="66" t="s">
        <v>1669</v>
      </c>
      <c r="C154" s="78" t="s">
        <v>2451</v>
      </c>
      <c r="D154" s="83">
        <v>49568</v>
      </c>
      <c r="E154" s="80">
        <v>0.4484</v>
      </c>
      <c r="F154" s="81">
        <v>19529.543305341136</v>
      </c>
      <c r="G154" s="79">
        <v>18876.30909941265</v>
      </c>
      <c r="H154" s="79">
        <v>20079.51387009235</v>
      </c>
    </row>
    <row r="155" spans="1:8" ht="12">
      <c r="A155" s="66" t="s">
        <v>1670</v>
      </c>
      <c r="B155" s="66" t="s">
        <v>1671</v>
      </c>
      <c r="C155" s="78" t="s">
        <v>2451</v>
      </c>
      <c r="D155" s="83">
        <v>62121</v>
      </c>
      <c r="E155" s="80">
        <v>0.3628</v>
      </c>
      <c r="F155" s="81">
        <v>15801.33432466049</v>
      </c>
      <c r="G155" s="79">
        <v>15272.803169640745</v>
      </c>
      <c r="H155" s="79">
        <v>16246.314968932882</v>
      </c>
    </row>
    <row r="156" spans="1:8" ht="12">
      <c r="A156" s="66" t="s">
        <v>1672</v>
      </c>
      <c r="B156" s="66" t="s">
        <v>1673</v>
      </c>
      <c r="C156" s="78" t="s">
        <v>2451</v>
      </c>
      <c r="D156" s="83">
        <v>62003</v>
      </c>
      <c r="E156" s="80">
        <v>0.4392</v>
      </c>
      <c r="F156" s="81">
        <v>19128.84794760443</v>
      </c>
      <c r="G156" s="79">
        <v>18489.01640602595</v>
      </c>
      <c r="H156" s="79">
        <v>19667.534548939697</v>
      </c>
    </row>
    <row r="157" spans="1:8" ht="12">
      <c r="A157" s="66" t="s">
        <v>1674</v>
      </c>
      <c r="B157" s="66" t="s">
        <v>1675</v>
      </c>
      <c r="C157" s="78" t="s">
        <v>2451</v>
      </c>
      <c r="D157" s="83">
        <v>41118</v>
      </c>
      <c r="E157" s="80">
        <v>0.2496</v>
      </c>
      <c r="F157" s="81">
        <v>10871.03927076973</v>
      </c>
      <c r="G157" s="79">
        <v>10507.419159708736</v>
      </c>
      <c r="H157" s="79">
        <v>11177.178104315455</v>
      </c>
    </row>
    <row r="158" spans="1:8" ht="12">
      <c r="A158" s="66" t="s">
        <v>1676</v>
      </c>
      <c r="B158" s="66" t="s">
        <v>1677</v>
      </c>
      <c r="C158" s="78" t="s">
        <v>2451</v>
      </c>
      <c r="D158" s="83">
        <v>46807</v>
      </c>
      <c r="E158" s="80">
        <v>0.417</v>
      </c>
      <c r="F158" s="81">
        <v>18161.952627848466</v>
      </c>
      <c r="G158" s="79">
        <v>17554.462298071085</v>
      </c>
      <c r="H158" s="79">
        <v>18673.410534853945</v>
      </c>
    </row>
    <row r="159" spans="1:8" ht="12">
      <c r="A159" s="66" t="s">
        <v>1678</v>
      </c>
      <c r="B159" s="66" t="s">
        <v>1679</v>
      </c>
      <c r="C159" s="78" t="s">
        <v>2451</v>
      </c>
      <c r="D159" s="79">
        <v>48344.5083</v>
      </c>
      <c r="E159" s="80">
        <v>0.194</v>
      </c>
      <c r="F159" s="81">
        <v>8449.445587056602</v>
      </c>
      <c r="G159" s="79">
        <v>8166.8241866325925</v>
      </c>
      <c r="H159" s="79">
        <v>8687.390033001597</v>
      </c>
    </row>
    <row r="160" spans="1:8" ht="12">
      <c r="A160" s="66" t="s">
        <v>1680</v>
      </c>
      <c r="B160" s="66" t="s">
        <v>1681</v>
      </c>
      <c r="C160" s="78" t="s">
        <v>2451</v>
      </c>
      <c r="D160" s="83">
        <v>48717</v>
      </c>
      <c r="E160" s="80">
        <v>0.3212</v>
      </c>
      <c r="F160" s="81">
        <v>13989.494446198869</v>
      </c>
      <c r="G160" s="79">
        <v>13521.566643022621</v>
      </c>
      <c r="H160" s="79">
        <v>14383.451951546973</v>
      </c>
    </row>
    <row r="161" spans="1:8" ht="12">
      <c r="A161" s="66" t="s">
        <v>1682</v>
      </c>
      <c r="B161" s="66" t="s">
        <v>1683</v>
      </c>
      <c r="C161" s="78" t="s">
        <v>2451</v>
      </c>
      <c r="D161" s="83">
        <v>33118</v>
      </c>
      <c r="E161" s="80">
        <v>0.342</v>
      </c>
      <c r="F161" s="81">
        <v>14895.41438542968</v>
      </c>
      <c r="G161" s="79">
        <v>14397.184906331684</v>
      </c>
      <c r="H161" s="79">
        <v>15314.88346023993</v>
      </c>
    </row>
    <row r="162" spans="1:8" ht="12">
      <c r="A162" s="66" t="s">
        <v>1684</v>
      </c>
      <c r="B162" s="66" t="s">
        <v>1685</v>
      </c>
      <c r="C162" s="78" t="s">
        <v>2451</v>
      </c>
      <c r="D162" s="83">
        <v>63249</v>
      </c>
      <c r="E162" s="80">
        <v>0.3636</v>
      </c>
      <c r="F162" s="81">
        <v>15836.17739924629</v>
      </c>
      <c r="G162" s="79">
        <v>15306.48079515263</v>
      </c>
      <c r="H162" s="79">
        <v>16282.139257728764</v>
      </c>
    </row>
    <row r="163" spans="1:8" ht="12">
      <c r="A163" s="66" t="s">
        <v>1686</v>
      </c>
      <c r="B163" s="66" t="s">
        <v>1687</v>
      </c>
      <c r="C163" s="78" t="s">
        <v>2451</v>
      </c>
      <c r="D163" s="83">
        <v>10636</v>
      </c>
      <c r="E163" s="80">
        <v>0.0996</v>
      </c>
      <c r="F163" s="81">
        <v>4337.962785932152</v>
      </c>
      <c r="G163" s="79">
        <v>4192.864376229928</v>
      </c>
      <c r="H163" s="79">
        <v>4460.123955087417</v>
      </c>
    </row>
    <row r="164" spans="1:8" ht="12">
      <c r="A164" s="66" t="s">
        <v>1688</v>
      </c>
      <c r="B164" s="66" t="s">
        <v>1689</v>
      </c>
      <c r="C164" s="78" t="s">
        <v>2451</v>
      </c>
      <c r="D164" s="79">
        <v>8000</v>
      </c>
      <c r="E164" s="80">
        <v>0.0704</v>
      </c>
      <c r="F164" s="81">
        <v>3066.190563550437</v>
      </c>
      <c r="G164" s="79">
        <v>2963.631045046054</v>
      </c>
      <c r="H164" s="79">
        <v>3152.537414037693</v>
      </c>
    </row>
    <row r="165" spans="1:8" ht="12">
      <c r="A165" s="66" t="s">
        <v>1690</v>
      </c>
      <c r="B165" s="66" t="s">
        <v>1691</v>
      </c>
      <c r="C165" s="78" t="s">
        <v>2451</v>
      </c>
      <c r="D165" s="79"/>
      <c r="E165" s="80">
        <v>0.1044</v>
      </c>
      <c r="F165" s="81"/>
      <c r="G165" s="79">
        <v>4394.93012930125</v>
      </c>
      <c r="H165" s="79">
        <v>4675.069687862715</v>
      </c>
    </row>
    <row r="166" spans="1:8" ht="12">
      <c r="A166" s="66" t="s">
        <v>1692</v>
      </c>
      <c r="B166" s="66" t="s">
        <v>1693</v>
      </c>
      <c r="C166" s="78" t="s">
        <v>2451</v>
      </c>
      <c r="D166" s="79"/>
      <c r="E166" s="80">
        <v>0.0924</v>
      </c>
      <c r="F166" s="81"/>
      <c r="G166" s="79">
        <v>3889.7657466229457</v>
      </c>
      <c r="H166" s="79">
        <v>4137.705355924471</v>
      </c>
    </row>
    <row r="167" spans="1:8" ht="12">
      <c r="A167" s="66" t="s">
        <v>1694</v>
      </c>
      <c r="B167" s="66" t="s">
        <v>1695</v>
      </c>
      <c r="C167" s="78" t="s">
        <v>2451</v>
      </c>
      <c r="D167" s="83">
        <v>15479</v>
      </c>
      <c r="E167" s="80">
        <v>0.0776</v>
      </c>
      <c r="F167" s="81">
        <v>3379.778234822641</v>
      </c>
      <c r="G167" s="79">
        <v>3266.729674653037</v>
      </c>
      <c r="H167" s="79">
        <v>3474.9560132006386</v>
      </c>
    </row>
    <row r="168" spans="1:8" ht="12">
      <c r="A168" s="66" t="s">
        <v>1696</v>
      </c>
      <c r="B168" s="66" t="s">
        <v>1697</v>
      </c>
      <c r="C168" s="78" t="s">
        <v>2451</v>
      </c>
      <c r="D168" s="79"/>
      <c r="E168" s="80">
        <v>0.0848</v>
      </c>
      <c r="F168" s="81"/>
      <c r="G168" s="79">
        <v>3569.8283042600196</v>
      </c>
      <c r="H168" s="79">
        <v>3797.374612363584</v>
      </c>
    </row>
    <row r="169" spans="1:8" ht="12">
      <c r="A169" s="66" t="s">
        <v>1698</v>
      </c>
      <c r="B169" s="66" t="s">
        <v>1699</v>
      </c>
      <c r="C169" s="78" t="s">
        <v>2451</v>
      </c>
      <c r="D169" s="79"/>
      <c r="E169" s="80">
        <v>0.0272</v>
      </c>
      <c r="F169" s="81"/>
      <c r="G169" s="79">
        <v>1145.039267404157</v>
      </c>
      <c r="H169" s="79">
        <v>1218.0258190600175</v>
      </c>
    </row>
    <row r="170" spans="1:8" ht="12">
      <c r="A170" s="66" t="s">
        <v>1700</v>
      </c>
      <c r="B170" s="66" t="s">
        <v>1701</v>
      </c>
      <c r="C170" s="78" t="s">
        <v>2451</v>
      </c>
      <c r="D170" s="79">
        <v>9281</v>
      </c>
      <c r="E170" s="80">
        <v>0.0644</v>
      </c>
      <c r="F170" s="81">
        <v>2804.8675041569336</v>
      </c>
      <c r="G170" s="79">
        <v>2711.048853706902</v>
      </c>
      <c r="H170" s="79">
        <v>2883.855248068571</v>
      </c>
    </row>
    <row r="171" spans="1:8" ht="12">
      <c r="A171" s="66" t="s">
        <v>1702</v>
      </c>
      <c r="B171" s="66" t="s">
        <v>1703</v>
      </c>
      <c r="C171" s="78" t="s">
        <v>2451</v>
      </c>
      <c r="D171" s="79"/>
      <c r="E171" s="80">
        <v>0.0704</v>
      </c>
      <c r="F171" s="81"/>
      <c r="G171" s="79">
        <v>2963.631045046054</v>
      </c>
      <c r="H171" s="79">
        <v>3152.537414037693</v>
      </c>
    </row>
    <row r="172" spans="1:8" ht="12">
      <c r="A172" s="66" t="s">
        <v>1704</v>
      </c>
      <c r="B172" s="66" t="s">
        <v>1705</v>
      </c>
      <c r="C172" s="78" t="s">
        <v>2451</v>
      </c>
      <c r="D172" s="79">
        <v>12000</v>
      </c>
      <c r="E172" s="80">
        <v>0.0605</v>
      </c>
      <c r="F172" s="81">
        <v>2635.0075155511568</v>
      </c>
      <c r="G172" s="79">
        <v>2546.8704293364526</v>
      </c>
      <c r="H172" s="79">
        <v>2709.211840188642</v>
      </c>
    </row>
    <row r="173" spans="1:8" ht="12">
      <c r="A173" s="66" t="s">
        <v>1706</v>
      </c>
      <c r="B173" s="66" t="s">
        <v>1707</v>
      </c>
      <c r="C173" s="78" t="s">
        <v>2451</v>
      </c>
      <c r="D173" s="79"/>
      <c r="E173" s="80">
        <v>0.052</v>
      </c>
      <c r="F173" s="81"/>
      <c r="G173" s="79">
        <v>2189.0456582726533</v>
      </c>
      <c r="H173" s="79">
        <v>2328.5787717323865</v>
      </c>
    </row>
    <row r="174" spans="1:8" ht="12">
      <c r="A174" s="66" t="s">
        <v>1708</v>
      </c>
      <c r="B174" s="66" t="s">
        <v>1709</v>
      </c>
      <c r="C174" s="78" t="s">
        <v>2451</v>
      </c>
      <c r="D174" s="79"/>
      <c r="E174" s="80">
        <v>0.056</v>
      </c>
      <c r="F174" s="81"/>
      <c r="G174" s="79">
        <v>2357.4337858320882</v>
      </c>
      <c r="H174" s="79">
        <v>2507.700215711801</v>
      </c>
    </row>
    <row r="175" spans="1:8" ht="12">
      <c r="A175" s="66" t="s">
        <v>1710</v>
      </c>
      <c r="B175" s="66" t="s">
        <v>1711</v>
      </c>
      <c r="C175" s="78" t="s">
        <v>2451</v>
      </c>
      <c r="D175" s="79"/>
      <c r="E175" s="80">
        <v>0.0232</v>
      </c>
      <c r="F175" s="81"/>
      <c r="G175" s="79">
        <v>976.6511398447223</v>
      </c>
      <c r="H175" s="79">
        <v>1038.9043750806031</v>
      </c>
    </row>
    <row r="176" spans="1:8" ht="12">
      <c r="A176" s="66" t="s">
        <v>1712</v>
      </c>
      <c r="B176" s="66" t="s">
        <v>1713</v>
      </c>
      <c r="C176" s="78" t="s">
        <v>2451</v>
      </c>
      <c r="D176" s="79"/>
      <c r="E176" s="80">
        <v>0.0276</v>
      </c>
      <c r="F176" s="81"/>
      <c r="G176" s="79">
        <v>1161.8780801601006</v>
      </c>
      <c r="H176" s="79">
        <v>1235.937963457959</v>
      </c>
    </row>
    <row r="177" spans="1:8" ht="12">
      <c r="A177" s="66" t="s">
        <v>292</v>
      </c>
      <c r="B177" s="66" t="s">
        <v>1714</v>
      </c>
      <c r="C177" s="78" t="s">
        <v>2451</v>
      </c>
      <c r="D177" s="79"/>
      <c r="E177" s="80">
        <v>0.0647</v>
      </c>
      <c r="F177" s="81"/>
      <c r="G177" s="79">
        <v>2723.677963273859</v>
      </c>
      <c r="H177" s="79">
        <v>2897.289356367027</v>
      </c>
    </row>
    <row r="178" spans="1:8" ht="12">
      <c r="A178" s="66" t="s">
        <v>1715</v>
      </c>
      <c r="B178" s="66" t="s">
        <v>1716</v>
      </c>
      <c r="C178" s="78" t="s">
        <v>2451</v>
      </c>
      <c r="D178" s="79"/>
      <c r="E178" s="80">
        <v>0.0785</v>
      </c>
      <c r="F178" s="81"/>
      <c r="G178" s="79">
        <v>3304.6170033539097</v>
      </c>
      <c r="H178" s="79">
        <v>3515.258338096007</v>
      </c>
    </row>
    <row r="179" spans="1:8" ht="12">
      <c r="A179" s="66" t="s">
        <v>1717</v>
      </c>
      <c r="B179" s="66" t="s">
        <v>1718</v>
      </c>
      <c r="C179" s="78" t="s">
        <v>2451</v>
      </c>
      <c r="D179" s="79">
        <v>3602</v>
      </c>
      <c r="E179" s="80">
        <v>0.02</v>
      </c>
      <c r="F179" s="81">
        <v>871.0768646450106</v>
      </c>
      <c r="G179" s="79">
        <v>841.9406377971744</v>
      </c>
      <c r="H179" s="79">
        <v>895.6072198970718</v>
      </c>
    </row>
    <row r="180" spans="1:8" ht="12">
      <c r="A180" s="66" t="s">
        <v>1719</v>
      </c>
      <c r="B180" s="66" t="s">
        <v>1720</v>
      </c>
      <c r="C180" s="78" t="s">
        <v>2452</v>
      </c>
      <c r="D180" s="79">
        <v>47641</v>
      </c>
      <c r="E180" s="80">
        <v>0.2436</v>
      </c>
      <c r="F180" s="81">
        <v>10609.716211376228</v>
      </c>
      <c r="G180" s="79">
        <v>10254.836968369586</v>
      </c>
      <c r="H180" s="79">
        <v>10908.495938346334</v>
      </c>
    </row>
    <row r="181" spans="1:8" ht="12">
      <c r="A181" s="66" t="s">
        <v>1721</v>
      </c>
      <c r="B181" s="66" t="s">
        <v>1722</v>
      </c>
      <c r="C181" s="78" t="s">
        <v>2452</v>
      </c>
      <c r="D181" s="79">
        <v>43578</v>
      </c>
      <c r="E181" s="80">
        <v>0.2332</v>
      </c>
      <c r="F181" s="81">
        <v>10156.756241760822</v>
      </c>
      <c r="G181" s="79">
        <v>9817.027836715053</v>
      </c>
      <c r="H181" s="79">
        <v>10442.780183999856</v>
      </c>
    </row>
    <row r="182" spans="1:8" ht="12">
      <c r="A182" s="66" t="s">
        <v>1723</v>
      </c>
      <c r="B182" s="66" t="s">
        <v>1724</v>
      </c>
      <c r="C182" s="78" t="s">
        <v>2452</v>
      </c>
      <c r="D182" s="79">
        <v>36451</v>
      </c>
      <c r="E182" s="80">
        <v>0.204</v>
      </c>
      <c r="F182" s="81">
        <v>8884.984019379106</v>
      </c>
      <c r="G182" s="79">
        <v>8587.79450553118</v>
      </c>
      <c r="H182" s="79">
        <v>9135.193642950131</v>
      </c>
    </row>
    <row r="183" spans="1:8" ht="12">
      <c r="A183" s="67" t="s">
        <v>293</v>
      </c>
      <c r="B183" s="66" t="s">
        <v>1725</v>
      </c>
      <c r="C183" s="78" t="s">
        <v>2452</v>
      </c>
      <c r="D183" s="79">
        <v>23476</v>
      </c>
      <c r="E183" s="80">
        <v>0.1412</v>
      </c>
      <c r="F183" s="81">
        <v>6149.802664393774</v>
      </c>
      <c r="G183" s="79">
        <v>5944.100902848051</v>
      </c>
      <c r="H183" s="79">
        <v>6322.986972473326</v>
      </c>
    </row>
    <row r="184" spans="1:8" ht="12">
      <c r="A184" s="66" t="s">
        <v>1726</v>
      </c>
      <c r="B184" s="66" t="s">
        <v>1727</v>
      </c>
      <c r="C184" s="78" t="s">
        <v>2452</v>
      </c>
      <c r="D184" s="79"/>
      <c r="E184" s="80">
        <v>0.0308</v>
      </c>
      <c r="F184" s="81"/>
      <c r="G184" s="79">
        <v>1296.5885822076486</v>
      </c>
      <c r="H184" s="79">
        <v>1379.2351186414905</v>
      </c>
    </row>
    <row r="185" spans="1:8" ht="12">
      <c r="A185" s="66" t="s">
        <v>1728</v>
      </c>
      <c r="B185" s="66" t="s">
        <v>1729</v>
      </c>
      <c r="C185" s="78" t="s">
        <v>2452</v>
      </c>
      <c r="D185" s="79">
        <v>6695</v>
      </c>
      <c r="E185" s="80">
        <v>0.0628</v>
      </c>
      <c r="F185" s="81">
        <v>2735.1813549853327</v>
      </c>
      <c r="G185" s="79">
        <v>2643.6936026831277</v>
      </c>
      <c r="H185" s="79">
        <v>2812.2066704768054</v>
      </c>
    </row>
    <row r="186" spans="1:8" ht="12">
      <c r="A186" s="66" t="s">
        <v>1730</v>
      </c>
      <c r="B186" s="66" t="s">
        <v>1731</v>
      </c>
      <c r="C186" s="78" t="s">
        <v>2452</v>
      </c>
      <c r="D186" s="79"/>
      <c r="E186" s="80">
        <v>0.0924</v>
      </c>
      <c r="F186" s="81"/>
      <c r="G186" s="79">
        <v>3889.7657466229457</v>
      </c>
      <c r="H186" s="79">
        <v>4137.705355924471</v>
      </c>
    </row>
    <row r="187" spans="1:8" ht="12">
      <c r="A187" s="66" t="s">
        <v>1732</v>
      </c>
      <c r="B187" s="66" t="s">
        <v>1733</v>
      </c>
      <c r="C187" s="78" t="s">
        <v>2452</v>
      </c>
      <c r="D187" s="79">
        <v>8394</v>
      </c>
      <c r="E187" s="80">
        <v>0.0632</v>
      </c>
      <c r="F187" s="81">
        <v>2752.6028922782334</v>
      </c>
      <c r="G187" s="79">
        <v>2660.5324154390714</v>
      </c>
      <c r="H187" s="79">
        <v>2830.118814874747</v>
      </c>
    </row>
    <row r="188" spans="1:8" ht="12">
      <c r="A188" s="66" t="s">
        <v>1734</v>
      </c>
      <c r="B188" s="66" t="s">
        <v>1735</v>
      </c>
      <c r="C188" s="78" t="s">
        <v>2452</v>
      </c>
      <c r="D188" s="79">
        <v>6584</v>
      </c>
      <c r="E188" s="80">
        <v>0.0484</v>
      </c>
      <c r="F188" s="81">
        <v>2108.006012440925</v>
      </c>
      <c r="G188" s="79">
        <v>2037.496343469162</v>
      </c>
      <c r="H188" s="79">
        <v>2167.3694721509137</v>
      </c>
    </row>
    <row r="189" spans="1:8" ht="12">
      <c r="A189" s="66" t="s">
        <v>1736</v>
      </c>
      <c r="B189" s="66" t="s">
        <v>1737</v>
      </c>
      <c r="C189" s="78" t="s">
        <v>2452</v>
      </c>
      <c r="D189" s="79"/>
      <c r="E189" s="80">
        <v>0.0252</v>
      </c>
      <c r="F189" s="81"/>
      <c r="G189" s="79">
        <v>1060.8452036244398</v>
      </c>
      <c r="H189" s="79">
        <v>1128.4650970703105</v>
      </c>
    </row>
    <row r="190" spans="1:8" ht="12">
      <c r="A190" s="66" t="s">
        <v>1738</v>
      </c>
      <c r="B190" s="66" t="s">
        <v>1739</v>
      </c>
      <c r="C190" s="78" t="s">
        <v>2452</v>
      </c>
      <c r="D190" s="79"/>
      <c r="E190" s="80">
        <v>0.028</v>
      </c>
      <c r="F190" s="81"/>
      <c r="G190" s="79">
        <v>1178.7168929160441</v>
      </c>
      <c r="H190" s="79">
        <v>1253.8501078559004</v>
      </c>
    </row>
    <row r="191" spans="1:8" ht="12">
      <c r="A191" s="66" t="s">
        <v>1740</v>
      </c>
      <c r="B191" s="66" t="s">
        <v>1741</v>
      </c>
      <c r="C191" s="78" t="s">
        <v>2452</v>
      </c>
      <c r="D191" s="79"/>
      <c r="E191" s="80">
        <v>0.0541</v>
      </c>
      <c r="F191" s="81"/>
      <c r="G191" s="79">
        <v>2277.449425241357</v>
      </c>
      <c r="H191" s="79">
        <v>2422.6175298215794</v>
      </c>
    </row>
    <row r="192" spans="1:8" ht="12">
      <c r="A192" s="66" t="s">
        <v>1742</v>
      </c>
      <c r="B192" s="66" t="s">
        <v>1743</v>
      </c>
      <c r="C192" s="78" t="s">
        <v>2452</v>
      </c>
      <c r="D192" s="79"/>
      <c r="E192" s="80">
        <v>0.0648</v>
      </c>
      <c r="F192" s="81"/>
      <c r="G192" s="79">
        <v>2727.887666462845</v>
      </c>
      <c r="H192" s="79">
        <v>2901.7673924665123</v>
      </c>
    </row>
    <row r="193" spans="1:8" ht="12">
      <c r="A193" s="66" t="s">
        <v>1744</v>
      </c>
      <c r="B193" s="66" t="s">
        <v>1745</v>
      </c>
      <c r="C193" s="78" t="s">
        <v>2452</v>
      </c>
      <c r="D193" s="83">
        <v>3747</v>
      </c>
      <c r="E193" s="80">
        <v>0.024</v>
      </c>
      <c r="F193" s="81">
        <v>1045.2922375740127</v>
      </c>
      <c r="G193" s="79">
        <v>1010.3287653566093</v>
      </c>
      <c r="H193" s="79">
        <v>1074.728663876486</v>
      </c>
    </row>
    <row r="194" spans="1:8" ht="12">
      <c r="A194" s="66" t="s">
        <v>1746</v>
      </c>
      <c r="B194" s="66" t="s">
        <v>1747</v>
      </c>
      <c r="C194" s="78" t="s">
        <v>2453</v>
      </c>
      <c r="D194" s="83">
        <v>114188</v>
      </c>
      <c r="E194" s="80">
        <v>0.886</v>
      </c>
      <c r="F194" s="81">
        <v>38588.705103773966</v>
      </c>
      <c r="G194" s="79">
        <v>37297.970254414824</v>
      </c>
      <c r="H194" s="79">
        <v>39675.39984144028</v>
      </c>
    </row>
    <row r="195" spans="1:8" ht="12">
      <c r="A195" s="66" t="s">
        <v>1748</v>
      </c>
      <c r="B195" s="66" t="s">
        <v>1749</v>
      </c>
      <c r="C195" s="78" t="s">
        <v>2453</v>
      </c>
      <c r="D195" s="83">
        <v>56707</v>
      </c>
      <c r="E195" s="80">
        <v>0.3252</v>
      </c>
      <c r="F195" s="81">
        <v>14163.709819127871</v>
      </c>
      <c r="G195" s="79">
        <v>13689.954770582055</v>
      </c>
      <c r="H195" s="79">
        <v>14562.573395526386</v>
      </c>
    </row>
    <row r="196" spans="1:8" ht="12">
      <c r="A196" s="66" t="s">
        <v>1750</v>
      </c>
      <c r="B196" s="66" t="s">
        <v>1751</v>
      </c>
      <c r="C196" s="78" t="s">
        <v>2453</v>
      </c>
      <c r="D196" s="83">
        <v>63226</v>
      </c>
      <c r="E196" s="80">
        <v>0.5152</v>
      </c>
      <c r="F196" s="81">
        <v>22438.94003325547</v>
      </c>
      <c r="G196" s="79">
        <v>21688.390829655214</v>
      </c>
      <c r="H196" s="79">
        <v>23070.84198454857</v>
      </c>
    </row>
    <row r="197" spans="1:8" ht="12">
      <c r="A197" s="66" t="s">
        <v>1752</v>
      </c>
      <c r="B197" s="66" t="s">
        <v>1753</v>
      </c>
      <c r="C197" s="78" t="s">
        <v>2453</v>
      </c>
      <c r="D197" s="83">
        <v>53775</v>
      </c>
      <c r="E197" s="80">
        <v>0.36</v>
      </c>
      <c r="F197" s="81">
        <v>15679.383563610189</v>
      </c>
      <c r="G197" s="79">
        <v>15154.93148034914</v>
      </c>
      <c r="H197" s="79">
        <v>16120.929958147291</v>
      </c>
    </row>
    <row r="198" spans="1:8" ht="12">
      <c r="A198" s="66" t="s">
        <v>1754</v>
      </c>
      <c r="B198" s="66" t="s">
        <v>1755</v>
      </c>
      <c r="C198" s="78" t="s">
        <v>2453</v>
      </c>
      <c r="D198" s="83">
        <v>30098</v>
      </c>
      <c r="E198" s="80">
        <v>0.314</v>
      </c>
      <c r="F198" s="81">
        <v>13675.906774926665</v>
      </c>
      <c r="G198" s="79">
        <v>13218.468013415639</v>
      </c>
      <c r="H198" s="79">
        <v>14061.033352384027</v>
      </c>
    </row>
    <row r="199" spans="1:8" ht="12">
      <c r="A199" s="66" t="s">
        <v>1756</v>
      </c>
      <c r="B199" s="66" t="s">
        <v>1757</v>
      </c>
      <c r="C199" s="78" t="s">
        <v>2453</v>
      </c>
      <c r="D199" s="83">
        <v>15717</v>
      </c>
      <c r="E199" s="80">
        <v>0.1508</v>
      </c>
      <c r="F199" s="81">
        <v>6567.919559423379</v>
      </c>
      <c r="G199" s="79">
        <v>6348.232408990695</v>
      </c>
      <c r="H199" s="79">
        <v>6752.87843802392</v>
      </c>
    </row>
    <row r="200" spans="1:8" ht="12">
      <c r="A200" s="66" t="s">
        <v>1758</v>
      </c>
      <c r="B200" s="66" t="s">
        <v>1759</v>
      </c>
      <c r="C200" s="78" t="s">
        <v>2453</v>
      </c>
      <c r="D200" s="79"/>
      <c r="E200" s="80">
        <v>0.1352</v>
      </c>
      <c r="F200" s="81"/>
      <c r="G200" s="79">
        <v>5691.518711508898</v>
      </c>
      <c r="H200" s="79">
        <v>6054.304806504205</v>
      </c>
    </row>
    <row r="201" spans="1:8" ht="12">
      <c r="A201" s="66" t="s">
        <v>1760</v>
      </c>
      <c r="B201" s="66" t="s">
        <v>1761</v>
      </c>
      <c r="C201" s="78" t="s">
        <v>2453</v>
      </c>
      <c r="D201" s="79"/>
      <c r="E201" s="80">
        <v>0.0918</v>
      </c>
      <c r="F201" s="81"/>
      <c r="G201" s="79">
        <v>3864.507527489031</v>
      </c>
      <c r="H201" s="79">
        <v>4110.83713932756</v>
      </c>
    </row>
    <row r="202" spans="1:8" ht="12">
      <c r="A202" s="66" t="s">
        <v>1762</v>
      </c>
      <c r="B202" s="66" t="s">
        <v>1763</v>
      </c>
      <c r="C202" s="78" t="s">
        <v>2453</v>
      </c>
      <c r="D202" s="79"/>
      <c r="E202" s="80">
        <v>0.1102</v>
      </c>
      <c r="F202" s="81"/>
      <c r="G202" s="79">
        <v>4639.092914262431</v>
      </c>
      <c r="H202" s="79">
        <v>4934.795781632865</v>
      </c>
    </row>
    <row r="203" spans="1:8" ht="12">
      <c r="A203" s="66" t="s">
        <v>1764</v>
      </c>
      <c r="B203" s="66" t="s">
        <v>1765</v>
      </c>
      <c r="C203" s="78" t="s">
        <v>2453</v>
      </c>
      <c r="D203" s="83">
        <v>2432</v>
      </c>
      <c r="E203" s="80">
        <v>0.0324</v>
      </c>
      <c r="F203" s="81">
        <v>1411.144520724917</v>
      </c>
      <c r="G203" s="79">
        <v>1363.9438332314226</v>
      </c>
      <c r="H203" s="79">
        <v>1450.8836962332562</v>
      </c>
    </row>
    <row r="204" spans="1:8" ht="12">
      <c r="A204" s="66" t="s">
        <v>1766</v>
      </c>
      <c r="B204" s="66" t="s">
        <v>1767</v>
      </c>
      <c r="C204" s="78" t="s">
        <v>2454</v>
      </c>
      <c r="D204" s="79">
        <v>45198.2078</v>
      </c>
      <c r="E204" s="80">
        <v>0.2306</v>
      </c>
      <c r="F204" s="81">
        <v>10043.516249356971</v>
      </c>
      <c r="G204" s="79">
        <v>9707.575553801422</v>
      </c>
      <c r="H204" s="79">
        <v>10326.351245413238</v>
      </c>
    </row>
    <row r="205" spans="1:8" ht="12">
      <c r="A205" s="66" t="s">
        <v>294</v>
      </c>
      <c r="B205" s="66" t="s">
        <v>1768</v>
      </c>
      <c r="C205" s="78" t="s">
        <v>2454</v>
      </c>
      <c r="D205" s="79">
        <v>130000</v>
      </c>
      <c r="E205" s="80">
        <v>1.3104</v>
      </c>
      <c r="F205" s="81">
        <v>57072.95617154109</v>
      </c>
      <c r="G205" s="79">
        <v>55163.95058847087</v>
      </c>
      <c r="H205" s="79">
        <v>58680.185047656145</v>
      </c>
    </row>
    <row r="206" spans="1:8" ht="12">
      <c r="A206" s="66" t="s">
        <v>1769</v>
      </c>
      <c r="B206" s="66" t="s">
        <v>1770</v>
      </c>
      <c r="C206" s="78" t="s">
        <v>2454</v>
      </c>
      <c r="D206" s="79">
        <v>4000</v>
      </c>
      <c r="E206" s="80">
        <v>0.0496</v>
      </c>
      <c r="F206" s="81">
        <v>2160.2706243196258</v>
      </c>
      <c r="G206" s="79">
        <v>2088.0127817369926</v>
      </c>
      <c r="H206" s="79">
        <v>2221.105905344738</v>
      </c>
    </row>
    <row r="207" spans="1:8" ht="12">
      <c r="A207" s="66" t="s">
        <v>1771</v>
      </c>
      <c r="B207" s="66" t="s">
        <v>1772</v>
      </c>
      <c r="C207" s="78" t="s">
        <v>2454</v>
      </c>
      <c r="D207" s="79">
        <v>60000</v>
      </c>
      <c r="E207" s="80">
        <v>0.5192128</v>
      </c>
      <c r="F207" s="81">
        <v>22613.71289537785</v>
      </c>
      <c r="G207" s="79">
        <v>21857.31779922284</v>
      </c>
      <c r="H207" s="79">
        <v>23250.53661714872</v>
      </c>
    </row>
    <row r="208" spans="1:8" ht="12">
      <c r="A208" s="66" t="s">
        <v>1773</v>
      </c>
      <c r="B208" s="66" t="s">
        <v>1774</v>
      </c>
      <c r="C208" s="78" t="s">
        <v>2454</v>
      </c>
      <c r="D208" s="79">
        <v>50000</v>
      </c>
      <c r="E208" s="80">
        <v>0.4961984</v>
      </c>
      <c r="F208" s="81">
        <v>21611.34732569354</v>
      </c>
      <c r="G208" s="79">
        <v>20888.479868496874</v>
      </c>
      <c r="H208" s="79">
        <v>22219.94347706876</v>
      </c>
    </row>
    <row r="209" spans="1:8" ht="12">
      <c r="A209" s="66" t="s">
        <v>1775</v>
      </c>
      <c r="B209" s="66" t="s">
        <v>1776</v>
      </c>
      <c r="C209" s="78" t="s">
        <v>2454</v>
      </c>
      <c r="D209" s="79">
        <v>69347.2577</v>
      </c>
      <c r="E209" s="80">
        <v>0.2904</v>
      </c>
      <c r="F209" s="81">
        <v>12648.036074645552</v>
      </c>
      <c r="G209" s="79">
        <v>12224.978060814972</v>
      </c>
      <c r="H209" s="79">
        <v>13004.216832905482</v>
      </c>
    </row>
    <row r="210" spans="1:8" ht="12">
      <c r="A210" s="67" t="s">
        <v>295</v>
      </c>
      <c r="B210" s="66" t="s">
        <v>1777</v>
      </c>
      <c r="C210" s="78" t="s">
        <v>2454</v>
      </c>
      <c r="D210" s="79">
        <v>120000</v>
      </c>
      <c r="E210" s="80">
        <v>0.850144</v>
      </c>
      <c r="F210" s="81">
        <v>37027.03850083839</v>
      </c>
      <c r="G210" s="79">
        <v>35788.539078972055</v>
      </c>
      <c r="H210" s="79">
        <v>38069.75521760881</v>
      </c>
    </row>
    <row r="211" spans="1:8" ht="12">
      <c r="A211" s="66" t="s">
        <v>1778</v>
      </c>
      <c r="B211" s="66" t="s">
        <v>1779</v>
      </c>
      <c r="C211" s="78" t="s">
        <v>2454</v>
      </c>
      <c r="D211" s="79">
        <v>35000</v>
      </c>
      <c r="E211" s="80">
        <v>0.3897568</v>
      </c>
      <c r="F211" s="81">
        <v>16975.40656590362</v>
      </c>
      <c r="G211" s="79">
        <v>16407.604438889288</v>
      </c>
      <c r="H211" s="79">
        <v>17453.45020419895</v>
      </c>
    </row>
    <row r="212" spans="1:8" ht="12">
      <c r="A212" s="66" t="s">
        <v>1780</v>
      </c>
      <c r="B212" s="66" t="s">
        <v>1781</v>
      </c>
      <c r="C212" s="78" t="s">
        <v>2454</v>
      </c>
      <c r="D212" s="79"/>
      <c r="E212" s="80">
        <v>0.0633</v>
      </c>
      <c r="F212" s="81"/>
      <c r="G212" s="79">
        <v>2664.7421186280567</v>
      </c>
      <c r="H212" s="79">
        <v>2834.596850974232</v>
      </c>
    </row>
    <row r="213" spans="1:8" ht="12">
      <c r="A213" s="66" t="s">
        <v>1782</v>
      </c>
      <c r="B213" s="66" t="s">
        <v>1783</v>
      </c>
      <c r="C213" s="78" t="s">
        <v>2454</v>
      </c>
      <c r="D213" s="79"/>
      <c r="E213" s="80">
        <v>0.0885</v>
      </c>
      <c r="F213" s="81"/>
      <c r="G213" s="79">
        <v>3725.5873222524965</v>
      </c>
      <c r="H213" s="79">
        <v>3963.0619480445425</v>
      </c>
    </row>
    <row r="214" spans="1:8" ht="12">
      <c r="A214" s="66" t="s">
        <v>1784</v>
      </c>
      <c r="B214" s="66" t="s">
        <v>1785</v>
      </c>
      <c r="C214" s="78" t="s">
        <v>2454</v>
      </c>
      <c r="D214" s="79"/>
      <c r="E214" s="80">
        <v>0.0404</v>
      </c>
      <c r="F214" s="81"/>
      <c r="G214" s="79">
        <v>1700.7200883502924</v>
      </c>
      <c r="H214" s="79">
        <v>1809.126584192085</v>
      </c>
    </row>
    <row r="215" spans="1:8" ht="12">
      <c r="A215" s="66" t="s">
        <v>296</v>
      </c>
      <c r="B215" s="66" t="s">
        <v>1786</v>
      </c>
      <c r="C215" s="78" t="s">
        <v>2454</v>
      </c>
      <c r="D215" s="79">
        <v>17933</v>
      </c>
      <c r="E215" s="80">
        <v>0.1124</v>
      </c>
      <c r="F215" s="81">
        <v>4895.451979304959</v>
      </c>
      <c r="G215" s="79">
        <v>4731.70638442012</v>
      </c>
      <c r="H215" s="79">
        <v>5033.312575821544</v>
      </c>
    </row>
    <row r="216" spans="1:8" ht="12">
      <c r="A216" s="66" t="s">
        <v>1787</v>
      </c>
      <c r="B216" s="66" t="s">
        <v>1788</v>
      </c>
      <c r="C216" s="78" t="s">
        <v>2454</v>
      </c>
      <c r="D216" s="79"/>
      <c r="E216" s="80">
        <v>0.0724</v>
      </c>
      <c r="F216" s="81"/>
      <c r="G216" s="79">
        <v>3047.8251088257716</v>
      </c>
      <c r="H216" s="79">
        <v>3242.0981360274</v>
      </c>
    </row>
    <row r="217" spans="1:8" ht="12">
      <c r="A217" s="66" t="s">
        <v>1789</v>
      </c>
      <c r="B217" s="66" t="s">
        <v>1790</v>
      </c>
      <c r="C217" s="78" t="s">
        <v>2454</v>
      </c>
      <c r="D217" s="79"/>
      <c r="E217" s="80">
        <v>0.0432</v>
      </c>
      <c r="F217" s="81"/>
      <c r="G217" s="79">
        <v>1818.591777641897</v>
      </c>
      <c r="H217" s="79">
        <v>1934.511594977675</v>
      </c>
    </row>
    <row r="218" spans="1:8" ht="12">
      <c r="A218" s="66" t="s">
        <v>1791</v>
      </c>
      <c r="B218" s="66" t="s">
        <v>1792</v>
      </c>
      <c r="C218" s="78" t="s">
        <v>2454</v>
      </c>
      <c r="D218" s="79"/>
      <c r="E218" s="80">
        <v>0.078</v>
      </c>
      <c r="F218" s="81"/>
      <c r="G218" s="79">
        <v>3283.56848740898</v>
      </c>
      <c r="H218" s="79">
        <v>3492.8681575985797</v>
      </c>
    </row>
    <row r="219" spans="1:8" ht="12">
      <c r="A219" s="66" t="s">
        <v>1793</v>
      </c>
      <c r="B219" s="66" t="s">
        <v>1794</v>
      </c>
      <c r="C219" s="78" t="s">
        <v>2454</v>
      </c>
      <c r="D219" s="79"/>
      <c r="E219" s="80">
        <v>0.0892</v>
      </c>
      <c r="F219" s="81"/>
      <c r="G219" s="79">
        <v>3755.055244575398</v>
      </c>
      <c r="H219" s="79">
        <v>3994.40820074094</v>
      </c>
    </row>
    <row r="220" spans="1:8" ht="12">
      <c r="A220" s="66" t="s">
        <v>297</v>
      </c>
      <c r="B220" s="66" t="s">
        <v>1795</v>
      </c>
      <c r="C220" s="78" t="s">
        <v>2454</v>
      </c>
      <c r="D220" s="79">
        <v>5903</v>
      </c>
      <c r="E220" s="80">
        <v>0.0336</v>
      </c>
      <c r="F220" s="81">
        <v>1463.4091326036175</v>
      </c>
      <c r="G220" s="79">
        <v>1414.460271499253</v>
      </c>
      <c r="H220" s="79">
        <v>1504.6201294270804</v>
      </c>
    </row>
    <row r="221" spans="1:8" ht="12">
      <c r="A221" s="66" t="s">
        <v>1796</v>
      </c>
      <c r="B221" s="66" t="s">
        <v>1797</v>
      </c>
      <c r="C221" s="78" t="s">
        <v>2455</v>
      </c>
      <c r="D221" s="79">
        <v>80000</v>
      </c>
      <c r="E221" s="80">
        <v>1.0392192</v>
      </c>
      <c r="F221" s="81">
        <v>45261.990120744806</v>
      </c>
      <c r="G221" s="79">
        <v>43748.04380295347</v>
      </c>
      <c r="H221" s="79">
        <v>46536.61092878295</v>
      </c>
    </row>
    <row r="222" spans="1:8" ht="12">
      <c r="A222" s="66" t="s">
        <v>1798</v>
      </c>
      <c r="B222" s="66" t="s">
        <v>1799</v>
      </c>
      <c r="C222" s="78" t="s">
        <v>2455</v>
      </c>
      <c r="D222" s="79">
        <v>44870</v>
      </c>
      <c r="E222" s="80">
        <v>0.3036</v>
      </c>
      <c r="F222" s="81">
        <v>13222.946805311258</v>
      </c>
      <c r="G222" s="79">
        <v>12780.658881761106</v>
      </c>
      <c r="H222" s="79">
        <v>13595.317598037549</v>
      </c>
    </row>
    <row r="223" spans="1:8" ht="12">
      <c r="A223" s="66" t="s">
        <v>1800</v>
      </c>
      <c r="B223" s="66" t="s">
        <v>1801</v>
      </c>
      <c r="C223" s="78" t="s">
        <v>2455</v>
      </c>
      <c r="D223" s="79">
        <v>52146</v>
      </c>
      <c r="E223" s="80">
        <v>0.3028</v>
      </c>
      <c r="F223" s="81">
        <v>13188.10373072546</v>
      </c>
      <c r="G223" s="79">
        <v>12746.98125624922</v>
      </c>
      <c r="H223" s="79">
        <v>13559.493309241667</v>
      </c>
    </row>
    <row r="224" spans="1:8" ht="12">
      <c r="A224" s="66" t="s">
        <v>1802</v>
      </c>
      <c r="B224" s="66" t="s">
        <v>1803</v>
      </c>
      <c r="C224" s="78" t="s">
        <v>2455</v>
      </c>
      <c r="D224" s="79">
        <v>33648</v>
      </c>
      <c r="E224" s="80">
        <v>0.2156</v>
      </c>
      <c r="F224" s="81">
        <v>9390.208600873213</v>
      </c>
      <c r="G224" s="79">
        <v>9076.12007545354</v>
      </c>
      <c r="H224" s="79">
        <v>9654.645830490434</v>
      </c>
    </row>
    <row r="225" spans="1:8" ht="12">
      <c r="A225" s="67" t="s">
        <v>299</v>
      </c>
      <c r="B225" s="66" t="s">
        <v>1804</v>
      </c>
      <c r="C225" s="78" t="s">
        <v>2455</v>
      </c>
      <c r="D225" s="79">
        <v>37979</v>
      </c>
      <c r="E225" s="80">
        <v>0.2332</v>
      </c>
      <c r="F225" s="81">
        <v>10156.756241760822</v>
      </c>
      <c r="G225" s="79">
        <v>9817.027836715053</v>
      </c>
      <c r="H225" s="79">
        <v>10442.780183999856</v>
      </c>
    </row>
    <row r="226" spans="1:8" ht="12">
      <c r="A226" s="66" t="s">
        <v>1805</v>
      </c>
      <c r="B226" s="66" t="s">
        <v>1806</v>
      </c>
      <c r="C226" s="78" t="s">
        <v>2455</v>
      </c>
      <c r="D226" s="79">
        <v>6679</v>
      </c>
      <c r="E226" s="80">
        <v>0.1</v>
      </c>
      <c r="F226" s="81">
        <v>4355.384323225053</v>
      </c>
      <c r="G226" s="79">
        <v>4209.703188985873</v>
      </c>
      <c r="H226" s="79">
        <v>4478.036099485359</v>
      </c>
    </row>
    <row r="227" spans="1:8" ht="12">
      <c r="A227" s="66" t="s">
        <v>1807</v>
      </c>
      <c r="B227" s="66" t="s">
        <v>1808</v>
      </c>
      <c r="C227" s="78" t="s">
        <v>2455</v>
      </c>
      <c r="D227" s="79">
        <v>6348</v>
      </c>
      <c r="E227" s="80">
        <v>0.09</v>
      </c>
      <c r="F227" s="81">
        <v>3919.845890902547</v>
      </c>
      <c r="G227" s="79">
        <v>3788.732870087285</v>
      </c>
      <c r="H227" s="79">
        <v>4030.232489536823</v>
      </c>
    </row>
    <row r="228" spans="1:8" ht="12">
      <c r="A228" s="66" t="s">
        <v>1809</v>
      </c>
      <c r="B228" s="66" t="s">
        <v>1810</v>
      </c>
      <c r="C228" s="78" t="s">
        <v>2455</v>
      </c>
      <c r="D228" s="79"/>
      <c r="E228" s="80">
        <v>0.1968</v>
      </c>
      <c r="F228" s="81"/>
      <c r="G228" s="79">
        <v>8284.695875924197</v>
      </c>
      <c r="H228" s="79">
        <v>8812.775043787185</v>
      </c>
    </row>
    <row r="229" spans="1:8" ht="12">
      <c r="A229" s="66" t="s">
        <v>1811</v>
      </c>
      <c r="B229" s="66" t="s">
        <v>1812</v>
      </c>
      <c r="C229" s="78" t="s">
        <v>2455</v>
      </c>
      <c r="D229" s="79">
        <v>45980</v>
      </c>
      <c r="E229" s="80">
        <v>0.2788</v>
      </c>
      <c r="F229" s="81">
        <v>12142.811493151446</v>
      </c>
      <c r="G229" s="79">
        <v>11736.652490892611</v>
      </c>
      <c r="H229" s="79">
        <v>12484.76464536518</v>
      </c>
    </row>
    <row r="230" spans="1:8" ht="12">
      <c r="A230" s="66" t="s">
        <v>1813</v>
      </c>
      <c r="B230" s="66" t="s">
        <v>1814</v>
      </c>
      <c r="C230" s="78" t="s">
        <v>2455</v>
      </c>
      <c r="D230" s="79">
        <v>12832</v>
      </c>
      <c r="E230" s="80">
        <v>0.0976</v>
      </c>
      <c r="F230" s="81">
        <v>4250.855099467652</v>
      </c>
      <c r="G230" s="79">
        <v>4108.670312450212</v>
      </c>
      <c r="H230" s="79">
        <v>4370.5632330977105</v>
      </c>
    </row>
    <row r="231" spans="1:8" ht="12">
      <c r="A231" s="66" t="s">
        <v>1815</v>
      </c>
      <c r="B231" s="66" t="s">
        <v>1816</v>
      </c>
      <c r="C231" s="78" t="s">
        <v>2455</v>
      </c>
      <c r="D231" s="79">
        <v>10160</v>
      </c>
      <c r="E231" s="80">
        <v>0.0824</v>
      </c>
      <c r="F231" s="81">
        <v>3588.836682337443</v>
      </c>
      <c r="G231" s="79">
        <v>3468.795427724359</v>
      </c>
      <c r="H231" s="79">
        <v>3689.9017459759357</v>
      </c>
    </row>
    <row r="232" spans="1:8" ht="12">
      <c r="A232" s="66" t="s">
        <v>1817</v>
      </c>
      <c r="B232" s="66" t="s">
        <v>1818</v>
      </c>
      <c r="C232" s="78" t="s">
        <v>2455</v>
      </c>
      <c r="D232" s="79">
        <v>48217</v>
      </c>
      <c r="E232" s="80">
        <v>0.2952</v>
      </c>
      <c r="F232" s="81">
        <v>12857.094522160356</v>
      </c>
      <c r="G232" s="79">
        <v>12427.043813886296</v>
      </c>
      <c r="H232" s="79">
        <v>13219.162565680781</v>
      </c>
    </row>
    <row r="233" spans="1:8" ht="12">
      <c r="A233" s="66" t="s">
        <v>1819</v>
      </c>
      <c r="B233" s="66" t="s">
        <v>1820</v>
      </c>
      <c r="C233" s="78" t="s">
        <v>2455</v>
      </c>
      <c r="D233" s="79"/>
      <c r="E233" s="80">
        <v>0.0464</v>
      </c>
      <c r="F233" s="81"/>
      <c r="G233" s="79">
        <v>1953.3022796894445</v>
      </c>
      <c r="H233" s="79">
        <v>2077.8087501612063</v>
      </c>
    </row>
    <row r="234" spans="1:8" ht="12">
      <c r="A234" s="66" t="s">
        <v>1821</v>
      </c>
      <c r="B234" s="66" t="s">
        <v>1822</v>
      </c>
      <c r="C234" s="78" t="s">
        <v>2455</v>
      </c>
      <c r="D234" s="79">
        <v>7375</v>
      </c>
      <c r="E234" s="80">
        <v>0.0484</v>
      </c>
      <c r="F234" s="81">
        <v>2108.006012440925</v>
      </c>
      <c r="G234" s="79">
        <v>2037.496343469162</v>
      </c>
      <c r="H234" s="79">
        <v>2167.3694721509137</v>
      </c>
    </row>
    <row r="235" spans="1:8" ht="12">
      <c r="A235" s="66" t="s">
        <v>1823</v>
      </c>
      <c r="B235" s="66" t="s">
        <v>1824</v>
      </c>
      <c r="C235" s="78" t="s">
        <v>2455</v>
      </c>
      <c r="D235" s="79"/>
      <c r="E235" s="80">
        <v>0.03</v>
      </c>
      <c r="F235" s="81"/>
      <c r="G235" s="79">
        <v>1262.9109566957616</v>
      </c>
      <c r="H235" s="79">
        <v>1343.4108298456076</v>
      </c>
    </row>
    <row r="236" spans="1:8" ht="12">
      <c r="A236" s="66" t="s">
        <v>1825</v>
      </c>
      <c r="B236" s="66" t="s">
        <v>1826</v>
      </c>
      <c r="C236" s="78" t="s">
        <v>2455</v>
      </c>
      <c r="D236" s="79"/>
      <c r="E236" s="80">
        <v>0.0724</v>
      </c>
      <c r="F236" s="81"/>
      <c r="G236" s="79">
        <v>3047.8251088257716</v>
      </c>
      <c r="H236" s="79">
        <v>3242.0981360274</v>
      </c>
    </row>
    <row r="237" spans="1:8" ht="12">
      <c r="A237" s="66" t="s">
        <v>1827</v>
      </c>
      <c r="B237" s="66" t="s">
        <v>1828</v>
      </c>
      <c r="C237" s="78" t="s">
        <v>2455</v>
      </c>
      <c r="D237" s="79"/>
      <c r="E237" s="80">
        <v>0.0868</v>
      </c>
      <c r="F237" s="81"/>
      <c r="G237" s="79">
        <v>3654.022368039737</v>
      </c>
      <c r="H237" s="79">
        <v>3886.9353343532916</v>
      </c>
    </row>
    <row r="238" spans="1:8" ht="12">
      <c r="A238" s="66" t="s">
        <v>1829</v>
      </c>
      <c r="B238" s="66" t="s">
        <v>1830</v>
      </c>
      <c r="C238" s="78" t="s">
        <v>2455</v>
      </c>
      <c r="D238" s="83">
        <v>6127</v>
      </c>
      <c r="E238" s="80">
        <v>0.0464</v>
      </c>
      <c r="F238" s="81">
        <v>2020.8983259764243</v>
      </c>
      <c r="G238" s="79">
        <v>1953.3022796894445</v>
      </c>
      <c r="H238" s="79">
        <v>2077.8087501612063</v>
      </c>
    </row>
    <row r="239" spans="1:8" ht="12">
      <c r="A239" s="66" t="s">
        <v>1831</v>
      </c>
      <c r="B239" s="66" t="s">
        <v>1832</v>
      </c>
      <c r="C239" s="78" t="s">
        <v>2456</v>
      </c>
      <c r="D239" s="79">
        <v>95000</v>
      </c>
      <c r="E239" s="80">
        <v>0.95728</v>
      </c>
      <c r="F239" s="81">
        <v>41693.22304936878</v>
      </c>
      <c r="G239" s="79">
        <v>40298.64668752396</v>
      </c>
      <c r="H239" s="79">
        <v>42867.343973153445</v>
      </c>
    </row>
    <row r="240" spans="1:8" ht="12">
      <c r="A240" s="66" t="s">
        <v>1833</v>
      </c>
      <c r="B240" s="66" t="s">
        <v>1834</v>
      </c>
      <c r="C240" s="78" t="s">
        <v>2456</v>
      </c>
      <c r="D240" s="83">
        <v>36612</v>
      </c>
      <c r="E240" s="80">
        <v>0.2088</v>
      </c>
      <c r="F240" s="81">
        <v>9094.04246689391</v>
      </c>
      <c r="G240" s="79">
        <v>8789.8602586025</v>
      </c>
      <c r="H240" s="79">
        <v>9350.13937572543</v>
      </c>
    </row>
    <row r="241" spans="1:8" ht="12">
      <c r="A241" s="66" t="s">
        <v>1835</v>
      </c>
      <c r="B241" s="66" t="s">
        <v>1836</v>
      </c>
      <c r="C241" s="78" t="s">
        <v>2456</v>
      </c>
      <c r="D241" s="83">
        <v>44479</v>
      </c>
      <c r="E241" s="80">
        <v>0.3876</v>
      </c>
      <c r="F241" s="81">
        <v>16881.469636820304</v>
      </c>
      <c r="G241" s="79">
        <v>16316.80956050924</v>
      </c>
      <c r="H241" s="79">
        <v>17356.86792160525</v>
      </c>
    </row>
    <row r="242" spans="1:8" ht="12">
      <c r="A242" s="66" t="s">
        <v>1837</v>
      </c>
      <c r="B242" s="66" t="s">
        <v>1838</v>
      </c>
      <c r="C242" s="78" t="s">
        <v>2456</v>
      </c>
      <c r="D242" s="83">
        <v>36636</v>
      </c>
      <c r="E242" s="80">
        <v>0.1696</v>
      </c>
      <c r="F242" s="81">
        <v>7386.731812189689</v>
      </c>
      <c r="G242" s="79">
        <v>7139.656608520039</v>
      </c>
      <c r="H242" s="79">
        <v>7594.749224727168</v>
      </c>
    </row>
    <row r="243" spans="1:8" ht="12">
      <c r="A243" s="66" t="s">
        <v>1839</v>
      </c>
      <c r="B243" s="66" t="s">
        <v>1840</v>
      </c>
      <c r="C243" s="78" t="s">
        <v>2456</v>
      </c>
      <c r="D243" s="83">
        <v>40144</v>
      </c>
      <c r="E243" s="80">
        <v>0.2432</v>
      </c>
      <c r="F243" s="81">
        <v>10592.294674083329</v>
      </c>
      <c r="G243" s="79">
        <v>10237.99815561364</v>
      </c>
      <c r="H243" s="79">
        <v>10890.583793948394</v>
      </c>
    </row>
    <row r="244" spans="1:8" ht="12">
      <c r="A244" s="66" t="s">
        <v>1841</v>
      </c>
      <c r="B244" s="66" t="s">
        <v>1842</v>
      </c>
      <c r="C244" s="78" t="s">
        <v>2456</v>
      </c>
      <c r="D244" s="83">
        <v>38451</v>
      </c>
      <c r="E244" s="80">
        <v>0.2464</v>
      </c>
      <c r="F244" s="81">
        <v>10731.66697242653</v>
      </c>
      <c r="G244" s="79">
        <v>10372.70865766119</v>
      </c>
      <c r="H244" s="79">
        <v>11033.880949131924</v>
      </c>
    </row>
    <row r="245" spans="1:8" ht="12">
      <c r="A245" s="66" t="s">
        <v>1843</v>
      </c>
      <c r="B245" s="66" t="s">
        <v>1844</v>
      </c>
      <c r="C245" s="78" t="s">
        <v>2456</v>
      </c>
      <c r="D245" s="83">
        <v>16582</v>
      </c>
      <c r="E245" s="80">
        <v>0.1156</v>
      </c>
      <c r="F245" s="81">
        <v>5034.82427764816</v>
      </c>
      <c r="G245" s="79">
        <v>4866.416886467668</v>
      </c>
      <c r="H245" s="79">
        <v>5176.6097310050745</v>
      </c>
    </row>
    <row r="246" spans="1:8" ht="12">
      <c r="A246" s="66" t="s">
        <v>1845</v>
      </c>
      <c r="B246" s="66" t="s">
        <v>1846</v>
      </c>
      <c r="C246" s="78" t="s">
        <v>2456</v>
      </c>
      <c r="D246" s="79"/>
      <c r="E246" s="80">
        <v>0.1092</v>
      </c>
      <c r="F246" s="81"/>
      <c r="G246" s="79">
        <v>4596.995882372573</v>
      </c>
      <c r="H246" s="79">
        <v>4890.015420638012</v>
      </c>
    </row>
    <row r="247" spans="1:8" ht="12">
      <c r="A247" s="66" t="s">
        <v>1847</v>
      </c>
      <c r="B247" s="66" t="s">
        <v>1848</v>
      </c>
      <c r="C247" s="78" t="s">
        <v>2456</v>
      </c>
      <c r="D247" s="79"/>
      <c r="E247" s="80">
        <v>0.0624</v>
      </c>
      <c r="F247" s="81"/>
      <c r="G247" s="79">
        <v>2626.854789927184</v>
      </c>
      <c r="H247" s="79">
        <v>2794.294526078864</v>
      </c>
    </row>
    <row r="248" spans="1:8" ht="12">
      <c r="A248" s="66" t="s">
        <v>1849</v>
      </c>
      <c r="B248" s="66" t="s">
        <v>1850</v>
      </c>
      <c r="C248" s="78" t="s">
        <v>2456</v>
      </c>
      <c r="D248" s="79"/>
      <c r="E248" s="80">
        <v>0.0748</v>
      </c>
      <c r="F248" s="81"/>
      <c r="G248" s="79">
        <v>3148.8579853614324</v>
      </c>
      <c r="H248" s="79">
        <v>3349.5710024150485</v>
      </c>
    </row>
    <row r="249" spans="1:8" ht="12">
      <c r="A249" s="66" t="s">
        <v>1851</v>
      </c>
      <c r="B249" s="66" t="s">
        <v>1852</v>
      </c>
      <c r="C249" s="78" t="s">
        <v>2456</v>
      </c>
      <c r="D249" s="79">
        <v>5809</v>
      </c>
      <c r="E249" s="80">
        <v>0.03</v>
      </c>
      <c r="F249" s="81">
        <v>1306.6152969675156</v>
      </c>
      <c r="G249" s="79">
        <v>1262.9109566957616</v>
      </c>
      <c r="H249" s="79">
        <v>1343.4108298456076</v>
      </c>
    </row>
    <row r="250" spans="1:8" ht="12">
      <c r="A250" s="66" t="s">
        <v>1853</v>
      </c>
      <c r="B250" s="66" t="s">
        <v>1854</v>
      </c>
      <c r="C250" s="78" t="s">
        <v>2457</v>
      </c>
      <c r="D250" s="79"/>
      <c r="E250" s="80">
        <v>1.226112</v>
      </c>
      <c r="F250" s="81"/>
      <c r="G250" s="79">
        <v>51615.67596453846</v>
      </c>
      <c r="H250" s="79">
        <v>54905.73798012193</v>
      </c>
    </row>
    <row r="251" spans="1:8" ht="12">
      <c r="A251" s="66" t="s">
        <v>1855</v>
      </c>
      <c r="B251" s="66" t="s">
        <v>1856</v>
      </c>
      <c r="C251" s="78" t="s">
        <v>2457</v>
      </c>
      <c r="D251" s="79">
        <v>65000</v>
      </c>
      <c r="E251" s="80">
        <v>0.722176</v>
      </c>
      <c r="F251" s="81">
        <v>31453.540290093755</v>
      </c>
      <c r="G251" s="79">
        <v>30401.466102090613</v>
      </c>
      <c r="H251" s="79">
        <v>32339.301981819386</v>
      </c>
    </row>
    <row r="252" spans="1:8" ht="12">
      <c r="A252" s="66" t="s">
        <v>1857</v>
      </c>
      <c r="B252" s="66" t="s">
        <v>1858</v>
      </c>
      <c r="C252" s="78" t="s">
        <v>2457</v>
      </c>
      <c r="D252" s="79">
        <v>58583</v>
      </c>
      <c r="E252" s="80">
        <v>0.3376</v>
      </c>
      <c r="F252" s="81">
        <v>14703.777475207778</v>
      </c>
      <c r="G252" s="79">
        <v>14211.957966016305</v>
      </c>
      <c r="H252" s="79">
        <v>15117.849871862572</v>
      </c>
    </row>
    <row r="253" spans="1:8" ht="12">
      <c r="A253" s="66" t="s">
        <v>300</v>
      </c>
      <c r="B253" s="66" t="s">
        <v>1859</v>
      </c>
      <c r="C253" s="78" t="s">
        <v>2457</v>
      </c>
      <c r="D253" s="79">
        <v>95000</v>
      </c>
      <c r="E253" s="80">
        <v>0.924544</v>
      </c>
      <c r="F253" s="81">
        <v>40267.444437317834</v>
      </c>
      <c r="G253" s="79">
        <v>38920.558251577546</v>
      </c>
      <c r="H253" s="79">
        <v>41401.414075625915</v>
      </c>
    </row>
    <row r="254" spans="1:8" ht="12">
      <c r="A254" s="66" t="s">
        <v>1860</v>
      </c>
      <c r="B254" s="66" t="s">
        <v>1861</v>
      </c>
      <c r="C254" s="78" t="s">
        <v>2457</v>
      </c>
      <c r="D254" s="79"/>
      <c r="E254" s="80">
        <v>0.2724</v>
      </c>
      <c r="F254" s="81"/>
      <c r="G254" s="79">
        <v>11467.231486797515</v>
      </c>
      <c r="H254" s="79">
        <v>12198.170334998116</v>
      </c>
    </row>
    <row r="255" spans="1:8" ht="12">
      <c r="A255" s="66" t="s">
        <v>1862</v>
      </c>
      <c r="B255" s="66" t="s">
        <v>1863</v>
      </c>
      <c r="C255" s="78" t="s">
        <v>2457</v>
      </c>
      <c r="D255" s="79">
        <v>25788</v>
      </c>
      <c r="E255" s="80">
        <v>0.146</v>
      </c>
      <c r="F255" s="81">
        <v>6358.861111908576</v>
      </c>
      <c r="G255" s="79">
        <v>6146.166655919373</v>
      </c>
      <c r="H255" s="79">
        <v>6537.932705248623</v>
      </c>
    </row>
    <row r="256" spans="1:8" ht="12">
      <c r="A256" s="66" t="s">
        <v>1864</v>
      </c>
      <c r="B256" s="66" t="s">
        <v>1865</v>
      </c>
      <c r="C256" s="78" t="s">
        <v>2457</v>
      </c>
      <c r="D256" s="79">
        <v>39590</v>
      </c>
      <c r="E256" s="80">
        <v>0.4004</v>
      </c>
      <c r="F256" s="81">
        <v>17438.95883019311</v>
      </c>
      <c r="G256" s="79">
        <v>16855.65156869943</v>
      </c>
      <c r="H256" s="79">
        <v>17930.056542339375</v>
      </c>
    </row>
    <row r="257" spans="1:8" ht="12">
      <c r="A257" s="66" t="s">
        <v>1866</v>
      </c>
      <c r="B257" s="66" t="s">
        <v>1867</v>
      </c>
      <c r="C257" s="78" t="s">
        <v>2457</v>
      </c>
      <c r="D257" s="79">
        <v>35876</v>
      </c>
      <c r="E257" s="80">
        <v>0.3368</v>
      </c>
      <c r="F257" s="81">
        <v>14668.934400621976</v>
      </c>
      <c r="G257" s="79">
        <v>14178.280340504416</v>
      </c>
      <c r="H257" s="79">
        <v>15082.025583066688</v>
      </c>
    </row>
    <row r="258" spans="1:8" ht="12">
      <c r="A258" s="66" t="s">
        <v>1868</v>
      </c>
      <c r="B258" s="66" t="s">
        <v>1869</v>
      </c>
      <c r="C258" s="78" t="s">
        <v>2457</v>
      </c>
      <c r="D258" s="79">
        <v>25475</v>
      </c>
      <c r="E258" s="80">
        <v>0.1716</v>
      </c>
      <c r="F258" s="81">
        <v>7473.83949865419</v>
      </c>
      <c r="G258" s="79">
        <v>7223.850672299756</v>
      </c>
      <c r="H258" s="79">
        <v>7684.309946716876</v>
      </c>
    </row>
    <row r="259" spans="1:8" ht="12">
      <c r="A259" s="67" t="s">
        <v>301</v>
      </c>
      <c r="B259" s="66" t="s">
        <v>1870</v>
      </c>
      <c r="C259" s="78" t="s">
        <v>2457</v>
      </c>
      <c r="D259" s="79">
        <v>53898</v>
      </c>
      <c r="E259" s="80">
        <v>0.3772</v>
      </c>
      <c r="F259" s="81">
        <v>16428.509667204897</v>
      </c>
      <c r="G259" s="79">
        <v>15879.000428854708</v>
      </c>
      <c r="H259" s="79">
        <v>16891.152167258773</v>
      </c>
    </row>
    <row r="260" spans="1:8" ht="12">
      <c r="A260" s="66" t="s">
        <v>1871</v>
      </c>
      <c r="B260" s="66" t="s">
        <v>1872</v>
      </c>
      <c r="C260" s="78" t="s">
        <v>2457</v>
      </c>
      <c r="D260" s="79">
        <v>7181</v>
      </c>
      <c r="E260" s="80">
        <v>0.0704</v>
      </c>
      <c r="F260" s="81">
        <v>3066.190563550437</v>
      </c>
      <c r="G260" s="79">
        <v>2963.631045046054</v>
      </c>
      <c r="H260" s="79">
        <v>3152.537414037693</v>
      </c>
    </row>
    <row r="261" spans="1:8" ht="12">
      <c r="A261" s="66" t="s">
        <v>1873</v>
      </c>
      <c r="B261" s="66" t="s">
        <v>1874</v>
      </c>
      <c r="C261" s="78" t="s">
        <v>2457</v>
      </c>
      <c r="D261" s="79"/>
      <c r="E261" s="80">
        <v>0.1212</v>
      </c>
      <c r="F261" s="81"/>
      <c r="G261" s="79">
        <v>5102.160265050877</v>
      </c>
      <c r="H261" s="79">
        <v>5427.379752576255</v>
      </c>
    </row>
    <row r="262" spans="1:8" ht="12">
      <c r="A262" s="66" t="s">
        <v>1875</v>
      </c>
      <c r="B262" s="66" t="s">
        <v>1876</v>
      </c>
      <c r="C262" s="78" t="s">
        <v>2457</v>
      </c>
      <c r="D262" s="79"/>
      <c r="E262" s="80">
        <v>0.074</v>
      </c>
      <c r="F262" s="81"/>
      <c r="G262" s="79">
        <v>3115.1803598495453</v>
      </c>
      <c r="H262" s="79">
        <v>3313.7467136191653</v>
      </c>
    </row>
    <row r="263" spans="1:8" ht="12">
      <c r="A263" s="66" t="s">
        <v>1877</v>
      </c>
      <c r="B263" s="66" t="s">
        <v>1878</v>
      </c>
      <c r="C263" s="78" t="s">
        <v>2457</v>
      </c>
      <c r="D263" s="79"/>
      <c r="E263" s="80">
        <v>0.0596</v>
      </c>
      <c r="F263" s="81"/>
      <c r="G263" s="79">
        <v>2508.98310063558</v>
      </c>
      <c r="H263" s="79">
        <v>2668.9095152932737</v>
      </c>
    </row>
    <row r="264" spans="1:8" ht="12">
      <c r="A264" s="66" t="s">
        <v>1879</v>
      </c>
      <c r="B264" s="66" t="s">
        <v>1880</v>
      </c>
      <c r="C264" s="78" t="s">
        <v>2457</v>
      </c>
      <c r="D264" s="79"/>
      <c r="E264" s="80">
        <v>0.0288</v>
      </c>
      <c r="F264" s="81"/>
      <c r="G264" s="79">
        <v>1212.3945184279312</v>
      </c>
      <c r="H264" s="79">
        <v>1289.6743966517834</v>
      </c>
    </row>
    <row r="265" spans="1:8" ht="12">
      <c r="A265" s="66" t="s">
        <v>1881</v>
      </c>
      <c r="B265" s="66" t="s">
        <v>1882</v>
      </c>
      <c r="C265" s="78" t="s">
        <v>2457</v>
      </c>
      <c r="D265" s="79"/>
      <c r="E265" s="80">
        <v>0.0492</v>
      </c>
      <c r="F265" s="81"/>
      <c r="G265" s="79">
        <v>2071.1739689810493</v>
      </c>
      <c r="H265" s="79">
        <v>2203.1937609467964</v>
      </c>
    </row>
    <row r="266" spans="1:8" ht="12">
      <c r="A266" s="66" t="s">
        <v>1883</v>
      </c>
      <c r="B266" s="66" t="s">
        <v>1884</v>
      </c>
      <c r="C266" s="78" t="s">
        <v>2457</v>
      </c>
      <c r="D266" s="79"/>
      <c r="E266" s="80">
        <v>0.06</v>
      </c>
      <c r="F266" s="81"/>
      <c r="G266" s="79">
        <v>2525.821913391523</v>
      </c>
      <c r="H266" s="79">
        <v>2686.8216596912152</v>
      </c>
    </row>
    <row r="267" spans="1:8" ht="12">
      <c r="A267" s="66" t="s">
        <v>1885</v>
      </c>
      <c r="B267" s="66" t="s">
        <v>1886</v>
      </c>
      <c r="C267" s="78" t="s">
        <v>2457</v>
      </c>
      <c r="D267" s="79">
        <v>5506</v>
      </c>
      <c r="E267" s="80">
        <v>0.0412</v>
      </c>
      <c r="F267" s="81">
        <v>1794.4183411687216</v>
      </c>
      <c r="G267" s="79">
        <v>1734.3977138621794</v>
      </c>
      <c r="H267" s="79">
        <v>1844.9508729879678</v>
      </c>
    </row>
    <row r="268" spans="1:8" ht="12">
      <c r="A268" s="66" t="s">
        <v>1887</v>
      </c>
      <c r="B268" s="66" t="s">
        <v>1888</v>
      </c>
      <c r="C268" s="78" t="s">
        <v>2458</v>
      </c>
      <c r="D268" s="79"/>
      <c r="E268" s="80">
        <v>0.523776</v>
      </c>
      <c r="F268" s="81"/>
      <c r="G268" s="79">
        <v>22049.41497514264</v>
      </c>
      <c r="H268" s="79">
        <v>23454.878360440434</v>
      </c>
    </row>
    <row r="269" spans="1:8" ht="12">
      <c r="A269" s="66" t="s">
        <v>1889</v>
      </c>
      <c r="B269" s="66" t="s">
        <v>1890</v>
      </c>
      <c r="C269" s="78" t="s">
        <v>2458</v>
      </c>
      <c r="D269" s="79">
        <v>8214</v>
      </c>
      <c r="E269" s="80">
        <v>0.0624</v>
      </c>
      <c r="F269" s="81">
        <v>2717.7598176924325</v>
      </c>
      <c r="G269" s="79">
        <v>2626.854789927184</v>
      </c>
      <c r="H269" s="79">
        <v>2794.294526078864</v>
      </c>
    </row>
    <row r="270" spans="1:8" ht="12">
      <c r="A270" s="66" t="s">
        <v>1891</v>
      </c>
      <c r="B270" s="66" t="s">
        <v>1892</v>
      </c>
      <c r="C270" s="78" t="s">
        <v>2458</v>
      </c>
      <c r="D270" s="79">
        <v>50000</v>
      </c>
      <c r="E270" s="80">
        <v>0.40176</v>
      </c>
      <c r="F270" s="81">
        <v>17498.19205698897</v>
      </c>
      <c r="G270" s="79">
        <v>16912.90353206964</v>
      </c>
      <c r="H270" s="79">
        <v>17990.957833292377</v>
      </c>
    </row>
    <row r="271" spans="1:8" ht="12">
      <c r="A271" s="66" t="s">
        <v>1893</v>
      </c>
      <c r="B271" s="66" t="s">
        <v>1894</v>
      </c>
      <c r="C271" s="78" t="s">
        <v>2458</v>
      </c>
      <c r="D271" s="79">
        <v>35000</v>
      </c>
      <c r="E271" s="80">
        <v>0.412672</v>
      </c>
      <c r="F271" s="81">
        <v>17973.451594339287</v>
      </c>
      <c r="G271" s="79">
        <v>17372.26634405178</v>
      </c>
      <c r="H271" s="79">
        <v>18479.60113246822</v>
      </c>
    </row>
    <row r="272" spans="1:8" ht="12">
      <c r="A272" s="66" t="s">
        <v>1895</v>
      </c>
      <c r="B272" s="66" t="s">
        <v>1896</v>
      </c>
      <c r="C272" s="78" t="s">
        <v>2458</v>
      </c>
      <c r="D272" s="79">
        <v>32186</v>
      </c>
      <c r="E272" s="80">
        <v>0.176</v>
      </c>
      <c r="F272" s="81">
        <v>7665.476408876092</v>
      </c>
      <c r="G272" s="79">
        <v>7409.077612615134</v>
      </c>
      <c r="H272" s="79">
        <v>7881.343535094231</v>
      </c>
    </row>
    <row r="273" spans="1:8" ht="12">
      <c r="A273" s="66" t="s">
        <v>1897</v>
      </c>
      <c r="B273" s="66" t="s">
        <v>1898</v>
      </c>
      <c r="C273" s="78" t="s">
        <v>2458</v>
      </c>
      <c r="D273" s="79">
        <v>15495</v>
      </c>
      <c r="E273" s="80">
        <v>0.1496</v>
      </c>
      <c r="F273" s="81">
        <v>6515.654947544679</v>
      </c>
      <c r="G273" s="79">
        <v>6297.715970722865</v>
      </c>
      <c r="H273" s="79">
        <v>6699.142004830097</v>
      </c>
    </row>
    <row r="274" spans="1:8" ht="12">
      <c r="A274" s="66" t="s">
        <v>1899</v>
      </c>
      <c r="B274" s="66" t="s">
        <v>1900</v>
      </c>
      <c r="C274" s="78" t="s">
        <v>2458</v>
      </c>
      <c r="D274" s="79">
        <v>6058</v>
      </c>
      <c r="E274" s="80">
        <v>0.0576</v>
      </c>
      <c r="F274" s="81">
        <v>2508.70137017763</v>
      </c>
      <c r="G274" s="79">
        <v>2424.7890368558624</v>
      </c>
      <c r="H274" s="79">
        <v>2579.3487933035667</v>
      </c>
    </row>
    <row r="275" spans="1:8" ht="12">
      <c r="A275" s="66" t="s">
        <v>1901</v>
      </c>
      <c r="B275" s="66" t="s">
        <v>1902</v>
      </c>
      <c r="C275" s="78" t="s">
        <v>2458</v>
      </c>
      <c r="D275" s="79">
        <v>17647</v>
      </c>
      <c r="E275" s="80">
        <v>0.1096</v>
      </c>
      <c r="F275" s="81">
        <v>4773.501218254658</v>
      </c>
      <c r="G275" s="79">
        <v>4613.834695128516</v>
      </c>
      <c r="H275" s="79">
        <v>4907.927565035953</v>
      </c>
    </row>
    <row r="276" spans="1:8" ht="12">
      <c r="A276" s="66" t="s">
        <v>1903</v>
      </c>
      <c r="B276" s="66" t="s">
        <v>1904</v>
      </c>
      <c r="C276" s="78" t="s">
        <v>2458</v>
      </c>
      <c r="D276" s="79"/>
      <c r="E276" s="80">
        <v>0.0236</v>
      </c>
      <c r="F276" s="81"/>
      <c r="G276" s="79">
        <v>993.4899526006658</v>
      </c>
      <c r="H276" s="79">
        <v>1056.8165194785447</v>
      </c>
    </row>
    <row r="277" spans="1:8" ht="12">
      <c r="A277" s="66" t="s">
        <v>1905</v>
      </c>
      <c r="B277" s="66" t="s">
        <v>1906</v>
      </c>
      <c r="C277" s="78" t="s">
        <v>2458</v>
      </c>
      <c r="D277" s="79"/>
      <c r="E277" s="80">
        <v>0.04</v>
      </c>
      <c r="F277" s="81"/>
      <c r="G277" s="79">
        <v>1683.8812755943488</v>
      </c>
      <c r="H277" s="79">
        <v>1791.2144397941436</v>
      </c>
    </row>
    <row r="278" spans="1:8" ht="12">
      <c r="A278" s="66" t="s">
        <v>1907</v>
      </c>
      <c r="B278" s="66" t="s">
        <v>1908</v>
      </c>
      <c r="C278" s="78" t="s">
        <v>2458</v>
      </c>
      <c r="D278" s="79"/>
      <c r="E278" s="80">
        <v>0.048</v>
      </c>
      <c r="F278" s="81"/>
      <c r="G278" s="79">
        <v>2020.6575307132186</v>
      </c>
      <c r="H278" s="79">
        <v>2149.457327752972</v>
      </c>
    </row>
    <row r="279" spans="1:8" ht="12">
      <c r="A279" s="66" t="s">
        <v>302</v>
      </c>
      <c r="B279" s="66" t="s">
        <v>303</v>
      </c>
      <c r="C279" s="78" t="s">
        <v>2458</v>
      </c>
      <c r="D279" s="79">
        <v>5044</v>
      </c>
      <c r="E279" s="80">
        <v>0.0392</v>
      </c>
      <c r="F279" s="81">
        <v>1707.3106547042205</v>
      </c>
      <c r="G279" s="79">
        <v>1650.2036500824618</v>
      </c>
      <c r="H279" s="79">
        <v>1755.3901509982607</v>
      </c>
    </row>
    <row r="280" spans="1:8" ht="12">
      <c r="A280" s="66" t="s">
        <v>304</v>
      </c>
      <c r="B280" s="66" t="s">
        <v>305</v>
      </c>
      <c r="C280" s="78" t="s">
        <v>2459</v>
      </c>
      <c r="D280" s="79"/>
      <c r="E280" s="80">
        <v>0.0675</v>
      </c>
      <c r="F280" s="81"/>
      <c r="G280" s="79">
        <v>2841.549652565464</v>
      </c>
      <c r="H280" s="79">
        <v>3022.6743671526174</v>
      </c>
    </row>
    <row r="281" spans="1:8" ht="12">
      <c r="A281" s="66" t="s">
        <v>1909</v>
      </c>
      <c r="B281" s="66" t="s">
        <v>1910</v>
      </c>
      <c r="C281" s="78" t="s">
        <v>2459</v>
      </c>
      <c r="D281" s="79"/>
      <c r="E281" s="80">
        <v>0.0816</v>
      </c>
      <c r="F281" s="81"/>
      <c r="G281" s="79">
        <v>3435.117802212472</v>
      </c>
      <c r="H281" s="79">
        <v>3654.077457180053</v>
      </c>
    </row>
    <row r="282" spans="1:8" ht="12">
      <c r="A282" s="66" t="s">
        <v>1911</v>
      </c>
      <c r="B282" s="66" t="s">
        <v>1912</v>
      </c>
      <c r="C282" s="78" t="s">
        <v>2459</v>
      </c>
      <c r="D282" s="79">
        <v>3705</v>
      </c>
      <c r="E282" s="80">
        <v>0.0272</v>
      </c>
      <c r="F282" s="81">
        <v>1184.6645359172142</v>
      </c>
      <c r="G282" s="79">
        <v>1145.039267404157</v>
      </c>
      <c r="H282" s="79">
        <v>1218.0258190600175</v>
      </c>
    </row>
    <row r="283" spans="1:8" ht="12">
      <c r="A283" s="66" t="s">
        <v>1913</v>
      </c>
      <c r="B283" s="66" t="s">
        <v>1914</v>
      </c>
      <c r="C283" s="78" t="s">
        <v>2460</v>
      </c>
      <c r="D283" s="79">
        <v>110000</v>
      </c>
      <c r="E283" s="80">
        <v>0.995968</v>
      </c>
      <c r="F283" s="81">
        <v>43378.23413633809</v>
      </c>
      <c r="G283" s="79">
        <v>41927.29665727881</v>
      </c>
      <c r="H283" s="79">
        <v>44599.806579322336</v>
      </c>
    </row>
    <row r="284" spans="1:8" ht="12">
      <c r="A284" s="66" t="s">
        <v>1915</v>
      </c>
      <c r="B284" s="66" t="s">
        <v>1916</v>
      </c>
      <c r="C284" s="78" t="s">
        <v>2460</v>
      </c>
      <c r="D284" s="79">
        <v>48382</v>
      </c>
      <c r="E284" s="80">
        <v>0.3752</v>
      </c>
      <c r="F284" s="81">
        <v>16341.401980740397</v>
      </c>
      <c r="G284" s="79">
        <v>15794.806365074992</v>
      </c>
      <c r="H284" s="79">
        <v>16801.591445269067</v>
      </c>
    </row>
    <row r="285" spans="1:8" ht="12">
      <c r="A285" s="69" t="s">
        <v>307</v>
      </c>
      <c r="B285" s="69" t="s">
        <v>1917</v>
      </c>
      <c r="C285" s="84"/>
      <c r="D285" s="84">
        <v>31716</v>
      </c>
      <c r="E285" s="85">
        <v>0.1861</v>
      </c>
      <c r="F285" s="81">
        <v>8105.370225521822</v>
      </c>
      <c r="G285" s="84"/>
      <c r="H285" s="79">
        <v>8333.625181142252</v>
      </c>
    </row>
    <row r="286" spans="1:8" ht="12">
      <c r="A286" s="66" t="s">
        <v>308</v>
      </c>
      <c r="B286" s="66" t="s">
        <v>1918</v>
      </c>
      <c r="C286" s="78" t="s">
        <v>2461</v>
      </c>
      <c r="D286" s="79">
        <v>54167</v>
      </c>
      <c r="E286" s="80">
        <v>0.39</v>
      </c>
      <c r="F286" s="81">
        <v>16985.998860577707</v>
      </c>
      <c r="G286" s="79">
        <v>16417.842437044903</v>
      </c>
      <c r="H286" s="79">
        <v>17464.3407879929</v>
      </c>
    </row>
    <row r="287" spans="1:8" ht="12">
      <c r="A287" s="66" t="s">
        <v>1919</v>
      </c>
      <c r="B287" s="66" t="s">
        <v>1920</v>
      </c>
      <c r="C287" s="78" t="s">
        <v>2461</v>
      </c>
      <c r="D287" s="79">
        <v>175000</v>
      </c>
      <c r="E287" s="80">
        <v>1.218176</v>
      </c>
      <c r="F287" s="81">
        <v>53056.24653329001</v>
      </c>
      <c r="G287" s="79">
        <v>51281.59391946053</v>
      </c>
      <c r="H287" s="79">
        <v>54550.36103526676</v>
      </c>
    </row>
    <row r="288" spans="1:8" ht="12">
      <c r="A288" s="66" t="s">
        <v>1921</v>
      </c>
      <c r="B288" s="66" t="s">
        <v>1922</v>
      </c>
      <c r="C288" s="78" t="s">
        <v>2461</v>
      </c>
      <c r="D288" s="79">
        <v>47248</v>
      </c>
      <c r="E288" s="80">
        <v>0.2664</v>
      </c>
      <c r="F288" s="81">
        <v>11602.74383707154</v>
      </c>
      <c r="G288" s="79">
        <v>11214.649295458365</v>
      </c>
      <c r="H288" s="79">
        <v>11929.488169028997</v>
      </c>
    </row>
    <row r="289" spans="1:8" ht="12">
      <c r="A289" s="66" t="s">
        <v>2433</v>
      </c>
      <c r="B289" s="66" t="s">
        <v>1923</v>
      </c>
      <c r="C289" s="78" t="s">
        <v>2461</v>
      </c>
      <c r="D289" s="79">
        <v>27090</v>
      </c>
      <c r="E289" s="80">
        <v>0.208</v>
      </c>
      <c r="F289" s="81">
        <v>9059.199392308108</v>
      </c>
      <c r="G289" s="79">
        <v>8756.182633090613</v>
      </c>
      <c r="H289" s="79">
        <v>9314.315086929546</v>
      </c>
    </row>
    <row r="290" spans="1:8" ht="12">
      <c r="A290" s="66" t="s">
        <v>2434</v>
      </c>
      <c r="B290" s="66" t="s">
        <v>1924</v>
      </c>
      <c r="C290" s="78" t="s">
        <v>2461</v>
      </c>
      <c r="D290" s="79">
        <v>19113</v>
      </c>
      <c r="E290" s="80">
        <v>0.1438</v>
      </c>
      <c r="F290" s="81">
        <v>6263.042656797626</v>
      </c>
      <c r="G290" s="79">
        <v>6053.553185761684</v>
      </c>
      <c r="H290" s="79">
        <v>6439.415911059947</v>
      </c>
    </row>
    <row r="291" spans="1:8" ht="12">
      <c r="A291" s="66" t="s">
        <v>1925</v>
      </c>
      <c r="B291" s="69" t="s">
        <v>1926</v>
      </c>
      <c r="C291" s="78" t="s">
        <v>2460</v>
      </c>
      <c r="D291" s="79">
        <v>24516.4186</v>
      </c>
      <c r="E291" s="80">
        <v>0.2096</v>
      </c>
      <c r="F291" s="81">
        <v>9128.88554147971</v>
      </c>
      <c r="G291" s="79">
        <v>8823.537884114388</v>
      </c>
      <c r="H291" s="79">
        <v>9385.963664521312</v>
      </c>
    </row>
    <row r="292" spans="1:8" ht="12">
      <c r="A292" s="66" t="s">
        <v>1927</v>
      </c>
      <c r="B292" s="66" t="s">
        <v>1928</v>
      </c>
      <c r="C292" s="78" t="s">
        <v>2460</v>
      </c>
      <c r="D292" s="79"/>
      <c r="E292" s="80">
        <v>0.1792</v>
      </c>
      <c r="F292" s="81"/>
      <c r="G292" s="79">
        <v>7543.788114662682</v>
      </c>
      <c r="H292" s="79">
        <v>8024.640690277763</v>
      </c>
    </row>
    <row r="293" spans="1:8" ht="12">
      <c r="A293" s="66" t="s">
        <v>1929</v>
      </c>
      <c r="B293" s="66" t="s">
        <v>1930</v>
      </c>
      <c r="C293" s="78" t="s">
        <v>2460</v>
      </c>
      <c r="D293" s="79">
        <v>25042</v>
      </c>
      <c r="E293" s="80">
        <v>0.1728</v>
      </c>
      <c r="F293" s="81">
        <v>7526.104110532891</v>
      </c>
      <c r="G293" s="79">
        <v>7274.367110567588</v>
      </c>
      <c r="H293" s="79">
        <v>7738.0463799107</v>
      </c>
    </row>
    <row r="294" spans="1:8" ht="12">
      <c r="A294" s="66" t="s">
        <v>309</v>
      </c>
      <c r="B294" s="66" t="s">
        <v>1931</v>
      </c>
      <c r="C294" s="78" t="s">
        <v>2460</v>
      </c>
      <c r="D294" s="79">
        <v>30152</v>
      </c>
      <c r="E294" s="80">
        <v>0.2332</v>
      </c>
      <c r="F294" s="81">
        <v>10156.756241760822</v>
      </c>
      <c r="G294" s="79">
        <v>9817.027836715053</v>
      </c>
      <c r="H294" s="79">
        <v>10442.780183999856</v>
      </c>
    </row>
    <row r="295" spans="1:8" ht="12">
      <c r="A295" s="66" t="s">
        <v>1932</v>
      </c>
      <c r="B295" s="66" t="s">
        <v>1933</v>
      </c>
      <c r="C295" s="78" t="s">
        <v>2461</v>
      </c>
      <c r="D295" s="79"/>
      <c r="E295" s="80">
        <v>0.3606</v>
      </c>
      <c r="F295" s="81"/>
      <c r="G295" s="79">
        <v>15180.189699483053</v>
      </c>
      <c r="H295" s="79">
        <v>16147.798174744203</v>
      </c>
    </row>
    <row r="296" spans="1:8" ht="12">
      <c r="A296" s="66" t="s">
        <v>1934</v>
      </c>
      <c r="B296" s="66" t="s">
        <v>1935</v>
      </c>
      <c r="C296" s="78" t="s">
        <v>2461</v>
      </c>
      <c r="D296" s="79"/>
      <c r="E296" s="80">
        <v>0.3101</v>
      </c>
      <c r="F296" s="81"/>
      <c r="G296" s="79">
        <v>13054.28958904519</v>
      </c>
      <c r="H296" s="79">
        <v>13886.389944504097</v>
      </c>
    </row>
    <row r="297" spans="1:8" ht="12">
      <c r="A297" s="66" t="s">
        <v>1936</v>
      </c>
      <c r="B297" s="66" t="s">
        <v>1937</v>
      </c>
      <c r="C297" s="78" t="s">
        <v>2461</v>
      </c>
      <c r="D297" s="79"/>
      <c r="E297" s="80">
        <v>0.2276</v>
      </c>
      <c r="F297" s="81"/>
      <c r="G297" s="79">
        <v>9581.284458131844</v>
      </c>
      <c r="H297" s="79">
        <v>10192.010162428676</v>
      </c>
    </row>
    <row r="298" spans="1:8" ht="12">
      <c r="A298" s="66" t="s">
        <v>1938</v>
      </c>
      <c r="B298" s="66" t="s">
        <v>1939</v>
      </c>
      <c r="C298" s="78" t="s">
        <v>2460</v>
      </c>
      <c r="D298" s="79"/>
      <c r="E298" s="80">
        <v>0.0861</v>
      </c>
      <c r="F298" s="81"/>
      <c r="G298" s="79">
        <v>3624.5544457168357</v>
      </c>
      <c r="H298" s="79">
        <v>3855.589081656894</v>
      </c>
    </row>
    <row r="299" spans="1:8" ht="12">
      <c r="A299" s="66" t="s">
        <v>1940</v>
      </c>
      <c r="B299" s="66" t="s">
        <v>1941</v>
      </c>
      <c r="C299" s="78" t="s">
        <v>2460</v>
      </c>
      <c r="D299" s="79"/>
      <c r="E299" s="80">
        <v>0.1033</v>
      </c>
      <c r="F299" s="81"/>
      <c r="G299" s="79">
        <v>4348.623394222406</v>
      </c>
      <c r="H299" s="79">
        <v>4625.811290768376</v>
      </c>
    </row>
    <row r="300" spans="1:8" ht="12">
      <c r="A300" s="66" t="s">
        <v>1942</v>
      </c>
      <c r="B300" s="66" t="s">
        <v>1943</v>
      </c>
      <c r="C300" s="78" t="s">
        <v>2460</v>
      </c>
      <c r="D300" s="79">
        <v>3271</v>
      </c>
      <c r="E300" s="80">
        <v>0.0244</v>
      </c>
      <c r="F300" s="81">
        <v>1062.713774866913</v>
      </c>
      <c r="G300" s="79">
        <v>1027.167578112553</v>
      </c>
      <c r="H300" s="79">
        <v>1092.6408082744276</v>
      </c>
    </row>
    <row r="301" spans="1:8" ht="12">
      <c r="A301" s="66" t="s">
        <v>1944</v>
      </c>
      <c r="B301" s="66" t="s">
        <v>1945</v>
      </c>
      <c r="C301" s="78" t="s">
        <v>2461</v>
      </c>
      <c r="D301" s="79"/>
      <c r="E301" s="80">
        <v>0.0928</v>
      </c>
      <c r="F301" s="81"/>
      <c r="G301" s="79">
        <v>3906.604559378889</v>
      </c>
      <c r="H301" s="79">
        <v>4155.6175003224125</v>
      </c>
    </row>
    <row r="302" spans="1:8" ht="12">
      <c r="A302" s="66" t="s">
        <v>1946</v>
      </c>
      <c r="B302" s="66" t="s">
        <v>1947</v>
      </c>
      <c r="C302" s="78" t="s">
        <v>2461</v>
      </c>
      <c r="D302" s="79"/>
      <c r="E302" s="80">
        <v>0.1113</v>
      </c>
      <c r="F302" s="81"/>
      <c r="G302" s="79">
        <v>4685.399649341275</v>
      </c>
      <c r="H302" s="79">
        <v>4984.054178727204</v>
      </c>
    </row>
    <row r="303" spans="1:8" ht="12">
      <c r="A303" s="66" t="s">
        <v>1948</v>
      </c>
      <c r="B303" s="66" t="s">
        <v>1949</v>
      </c>
      <c r="C303" s="78" t="s">
        <v>2461</v>
      </c>
      <c r="D303" s="79">
        <v>3848</v>
      </c>
      <c r="E303" s="80">
        <v>0.0228</v>
      </c>
      <c r="F303" s="81">
        <v>993.027625695312</v>
      </c>
      <c r="G303" s="79">
        <v>959.8123270887788</v>
      </c>
      <c r="H303" s="79">
        <v>1020.9922306826619</v>
      </c>
    </row>
    <row r="304" spans="1:8" ht="12">
      <c r="A304" s="66" t="s">
        <v>1950</v>
      </c>
      <c r="B304" s="66" t="s">
        <v>1951</v>
      </c>
      <c r="C304" s="78" t="s">
        <v>2462</v>
      </c>
      <c r="D304" s="79">
        <v>37183</v>
      </c>
      <c r="E304" s="80">
        <v>0.1756</v>
      </c>
      <c r="F304" s="81">
        <v>7648.054871583193</v>
      </c>
      <c r="G304" s="79">
        <v>7392.238799859192</v>
      </c>
      <c r="H304" s="79">
        <v>7863.431390696291</v>
      </c>
    </row>
    <row r="305" spans="1:8" ht="12">
      <c r="A305" s="66" t="s">
        <v>1952</v>
      </c>
      <c r="B305" s="66" t="s">
        <v>1953</v>
      </c>
      <c r="C305" s="78" t="s">
        <v>2462</v>
      </c>
      <c r="D305" s="79"/>
      <c r="E305" s="80">
        <v>0.0589</v>
      </c>
      <c r="F305" s="81"/>
      <c r="G305" s="79">
        <v>2479.515178312679</v>
      </c>
      <c r="H305" s="79">
        <v>2637.5632625968765</v>
      </c>
    </row>
    <row r="306" spans="1:8" ht="12">
      <c r="A306" s="66" t="s">
        <v>1954</v>
      </c>
      <c r="B306" s="66" t="s">
        <v>1955</v>
      </c>
      <c r="C306" s="78" t="s">
        <v>2462</v>
      </c>
      <c r="D306" s="79"/>
      <c r="E306" s="80">
        <v>0.0707</v>
      </c>
      <c r="F306" s="81"/>
      <c r="G306" s="79">
        <v>2976.2601546130118</v>
      </c>
      <c r="H306" s="79">
        <v>3165.9715223361486</v>
      </c>
    </row>
    <row r="307" spans="1:8" ht="12">
      <c r="A307" s="66" t="s">
        <v>1956</v>
      </c>
      <c r="B307" s="66" t="s">
        <v>1957</v>
      </c>
      <c r="C307" s="78" t="s">
        <v>2462</v>
      </c>
      <c r="D307" s="79">
        <v>4137</v>
      </c>
      <c r="E307" s="80">
        <v>0.0268</v>
      </c>
      <c r="F307" s="81">
        <v>1167.2429986243142</v>
      </c>
      <c r="G307" s="79">
        <v>1128.2004546482137</v>
      </c>
      <c r="H307" s="79">
        <v>1200.1136746620762</v>
      </c>
    </row>
    <row r="308" spans="1:8" ht="12">
      <c r="A308" s="66" t="s">
        <v>1958</v>
      </c>
      <c r="B308" s="66" t="s">
        <v>1959</v>
      </c>
      <c r="C308" s="78" t="s">
        <v>2463</v>
      </c>
      <c r="D308" s="79">
        <v>69055</v>
      </c>
      <c r="E308" s="80">
        <v>0.4076</v>
      </c>
      <c r="F308" s="81">
        <v>17752.546501465316</v>
      </c>
      <c r="G308" s="79">
        <v>17158.750198306414</v>
      </c>
      <c r="H308" s="79">
        <v>18252.475141502324</v>
      </c>
    </row>
    <row r="309" spans="1:8" ht="12">
      <c r="A309" s="66" t="s">
        <v>1960</v>
      </c>
      <c r="B309" s="66" t="s">
        <v>1961</v>
      </c>
      <c r="C309" s="78" t="s">
        <v>2463</v>
      </c>
      <c r="D309" s="79">
        <v>2000</v>
      </c>
      <c r="E309" s="80">
        <v>0.0141</v>
      </c>
      <c r="F309" s="81">
        <v>614.1091895747323</v>
      </c>
      <c r="G309" s="79">
        <v>593.568149647008</v>
      </c>
      <c r="H309" s="79">
        <v>631.4030900274356</v>
      </c>
    </row>
    <row r="310" spans="1:8" ht="12">
      <c r="A310" s="66" t="s">
        <v>1962</v>
      </c>
      <c r="B310" s="66" t="s">
        <v>1963</v>
      </c>
      <c r="C310" s="78" t="s">
        <v>2463</v>
      </c>
      <c r="D310" s="79"/>
      <c r="E310" s="80">
        <v>0.0532</v>
      </c>
      <c r="F310" s="81"/>
      <c r="G310" s="79">
        <v>2239.5620965404837</v>
      </c>
      <c r="H310" s="79">
        <v>2382.3152049262108</v>
      </c>
    </row>
    <row r="311" spans="1:8" ht="12">
      <c r="A311" s="66" t="s">
        <v>1964</v>
      </c>
      <c r="B311" s="66" t="s">
        <v>1965</v>
      </c>
      <c r="C311" s="78" t="s">
        <v>2463</v>
      </c>
      <c r="D311" s="79"/>
      <c r="E311" s="80">
        <v>0.0592</v>
      </c>
      <c r="F311" s="81"/>
      <c r="G311" s="79">
        <v>2492.1442878796365</v>
      </c>
      <c r="H311" s="79">
        <v>2650.9973708953326</v>
      </c>
    </row>
    <row r="312" spans="1:8" ht="12">
      <c r="A312" s="66" t="s">
        <v>1966</v>
      </c>
      <c r="B312" s="66" t="s">
        <v>1967</v>
      </c>
      <c r="C312" s="78" t="s">
        <v>2463</v>
      </c>
      <c r="D312" s="79"/>
      <c r="E312" s="80">
        <v>0.0344</v>
      </c>
      <c r="F312" s="81"/>
      <c r="G312" s="79">
        <v>1448.13789701114</v>
      </c>
      <c r="H312" s="79">
        <v>1540.4444182229633</v>
      </c>
    </row>
    <row r="313" spans="1:8" ht="12">
      <c r="A313" s="66" t="s">
        <v>1968</v>
      </c>
      <c r="B313" s="66" t="s">
        <v>1969</v>
      </c>
      <c r="C313" s="78" t="s">
        <v>2463</v>
      </c>
      <c r="D313" s="79"/>
      <c r="E313" s="80">
        <v>0.0781</v>
      </c>
      <c r="F313" s="81"/>
      <c r="G313" s="79">
        <v>3287.7781905979664</v>
      </c>
      <c r="H313" s="79">
        <v>3497.3461936980652</v>
      </c>
    </row>
    <row r="314" spans="1:8" ht="12">
      <c r="A314" s="66" t="s">
        <v>1970</v>
      </c>
      <c r="B314" s="66" t="s">
        <v>1971</v>
      </c>
      <c r="C314" s="78" t="s">
        <v>2463</v>
      </c>
      <c r="D314" s="79"/>
      <c r="E314" s="80">
        <v>0.0937</v>
      </c>
      <c r="F314" s="81"/>
      <c r="G314" s="79">
        <v>3944.4918880797622</v>
      </c>
      <c r="H314" s="79">
        <v>4195.919825217781</v>
      </c>
    </row>
    <row r="315" spans="1:8" ht="12">
      <c r="A315" s="66" t="s">
        <v>1972</v>
      </c>
      <c r="B315" s="66" t="s">
        <v>1973</v>
      </c>
      <c r="C315" s="78" t="s">
        <v>2463</v>
      </c>
      <c r="D315" s="79">
        <v>4968</v>
      </c>
      <c r="E315" s="80">
        <v>0.0328</v>
      </c>
      <c r="F315" s="81">
        <v>1428.5660580178173</v>
      </c>
      <c r="G315" s="79">
        <v>1380.782645987366</v>
      </c>
      <c r="H315" s="79">
        <v>1468.7958406311977</v>
      </c>
    </row>
    <row r="316" spans="1:8" ht="12">
      <c r="A316" s="66" t="s">
        <v>1974</v>
      </c>
      <c r="B316" s="66" t="s">
        <v>1975</v>
      </c>
      <c r="C316" s="78" t="s">
        <v>2464</v>
      </c>
      <c r="D316" s="79">
        <v>190000</v>
      </c>
      <c r="E316" s="80">
        <v>1.152208</v>
      </c>
      <c r="F316" s="81">
        <v>50183.08660294491</v>
      </c>
      <c r="G316" s="79">
        <v>48504.53691975033</v>
      </c>
      <c r="H316" s="79">
        <v>51596.290181158256</v>
      </c>
    </row>
    <row r="317" spans="1:8" ht="12">
      <c r="A317" s="66" t="s">
        <v>1976</v>
      </c>
      <c r="B317" s="66" t="s">
        <v>1977</v>
      </c>
      <c r="C317" s="78" t="s">
        <v>2464</v>
      </c>
      <c r="D317" s="79">
        <v>42838</v>
      </c>
      <c r="E317" s="80">
        <v>0.2264</v>
      </c>
      <c r="F317" s="81">
        <v>9860.590107781518</v>
      </c>
      <c r="G317" s="79">
        <v>9530.768019864014</v>
      </c>
      <c r="H317" s="79">
        <v>10138.273729234852</v>
      </c>
    </row>
    <row r="318" spans="1:8" ht="12">
      <c r="A318" s="66" t="s">
        <v>1978</v>
      </c>
      <c r="B318" s="66" t="s">
        <v>1979</v>
      </c>
      <c r="C318" s="78" t="s">
        <v>2464</v>
      </c>
      <c r="D318" s="79">
        <v>300000</v>
      </c>
      <c r="E318" s="80">
        <v>1.593152</v>
      </c>
      <c r="F318" s="81">
        <v>69387.89245314639</v>
      </c>
      <c r="G318" s="79">
        <v>67066.9705493922</v>
      </c>
      <c r="H318" s="79">
        <v>71341.92167967297</v>
      </c>
    </row>
    <row r="319" spans="1:8" ht="12">
      <c r="A319" s="66" t="s">
        <v>1980</v>
      </c>
      <c r="B319" s="66" t="s">
        <v>1981</v>
      </c>
      <c r="C319" s="78" t="s">
        <v>2464</v>
      </c>
      <c r="D319" s="79">
        <v>36464</v>
      </c>
      <c r="E319" s="80">
        <v>0.178</v>
      </c>
      <c r="F319" s="81">
        <v>7752.584095340593</v>
      </c>
      <c r="G319" s="79">
        <v>7493.271676394852</v>
      </c>
      <c r="H319" s="79">
        <v>7970.904257083938</v>
      </c>
    </row>
    <row r="320" spans="1:8" ht="12">
      <c r="A320" s="66" t="s">
        <v>1982</v>
      </c>
      <c r="B320" s="66" t="s">
        <v>1983</v>
      </c>
      <c r="C320" s="78" t="s">
        <v>2465</v>
      </c>
      <c r="D320" s="79"/>
      <c r="E320" s="80">
        <v>3.1283</v>
      </c>
      <c r="F320" s="81">
        <v>136249.48778344932</v>
      </c>
      <c r="G320" s="79">
        <v>131692.14486104503</v>
      </c>
      <c r="H320" s="79">
        <v>140086.40330020047</v>
      </c>
    </row>
    <row r="321" spans="1:8" ht="12">
      <c r="A321" s="66" t="s">
        <v>1984</v>
      </c>
      <c r="B321" s="66" t="s">
        <v>1985</v>
      </c>
      <c r="C321" s="78" t="s">
        <v>2464</v>
      </c>
      <c r="D321" s="79"/>
      <c r="E321" s="80">
        <v>0.0671</v>
      </c>
      <c r="F321" s="81"/>
      <c r="G321" s="79">
        <v>2824.7108398095206</v>
      </c>
      <c r="H321" s="79">
        <v>3004.7622227546763</v>
      </c>
    </row>
    <row r="322" spans="1:8" ht="12">
      <c r="A322" s="66" t="s">
        <v>1986</v>
      </c>
      <c r="B322" s="66" t="s">
        <v>1987</v>
      </c>
      <c r="C322" s="78" t="s">
        <v>2464</v>
      </c>
      <c r="D322" s="79"/>
      <c r="E322" s="80">
        <v>0.063</v>
      </c>
      <c r="F322" s="81"/>
      <c r="G322" s="79">
        <v>2652.1130090610995</v>
      </c>
      <c r="H322" s="79">
        <v>2821.162742675776</v>
      </c>
    </row>
    <row r="323" spans="1:8" ht="12">
      <c r="A323" s="66" t="s">
        <v>1988</v>
      </c>
      <c r="B323" s="66" t="s">
        <v>1989</v>
      </c>
      <c r="C323" s="78" t="s">
        <v>2464</v>
      </c>
      <c r="D323" s="79"/>
      <c r="E323" s="80">
        <v>0.0756</v>
      </c>
      <c r="F323" s="81"/>
      <c r="G323" s="79">
        <v>3182.5356108733195</v>
      </c>
      <c r="H323" s="79">
        <v>3385.395291210931</v>
      </c>
    </row>
    <row r="324" spans="1:8" ht="12">
      <c r="A324" s="66" t="s">
        <v>1990</v>
      </c>
      <c r="B324" s="66" t="s">
        <v>1991</v>
      </c>
      <c r="C324" s="78" t="s">
        <v>2464</v>
      </c>
      <c r="D324" s="79">
        <v>5649</v>
      </c>
      <c r="E324" s="80">
        <v>0.032</v>
      </c>
      <c r="F324" s="81">
        <v>1393.722983432017</v>
      </c>
      <c r="G324" s="79">
        <v>1347.105020475479</v>
      </c>
      <c r="H324" s="79">
        <v>1432.9715518353148</v>
      </c>
    </row>
    <row r="325" spans="1:8" ht="12">
      <c r="A325" s="66" t="s">
        <v>1992</v>
      </c>
      <c r="B325" s="66" t="s">
        <v>1993</v>
      </c>
      <c r="C325" s="78" t="s">
        <v>2465</v>
      </c>
      <c r="D325" s="79"/>
      <c r="E325" s="80">
        <v>0.0852</v>
      </c>
      <c r="F325" s="81"/>
      <c r="G325" s="79">
        <v>3586.667117015963</v>
      </c>
      <c r="H325" s="79">
        <v>3815.286756761526</v>
      </c>
    </row>
    <row r="326" spans="1:8" ht="12">
      <c r="A326" s="66" t="s">
        <v>1994</v>
      </c>
      <c r="B326" s="66" t="s">
        <v>1995</v>
      </c>
      <c r="C326" s="78" t="s">
        <v>2465</v>
      </c>
      <c r="D326" s="79"/>
      <c r="E326" s="80">
        <v>0.0992</v>
      </c>
      <c r="F326" s="81"/>
      <c r="G326" s="79">
        <v>4176.025563473985</v>
      </c>
      <c r="H326" s="79">
        <v>4442.211810689476</v>
      </c>
    </row>
    <row r="327" spans="1:8" ht="12">
      <c r="A327" s="66" t="s">
        <v>1996</v>
      </c>
      <c r="B327" s="66" t="s">
        <v>1997</v>
      </c>
      <c r="C327" s="78" t="s">
        <v>2465</v>
      </c>
      <c r="D327" s="79">
        <v>6000</v>
      </c>
      <c r="E327" s="80"/>
      <c r="F327" s="81">
        <v>0</v>
      </c>
      <c r="G327" s="79">
        <v>0</v>
      </c>
      <c r="H327" s="79">
        <v>0</v>
      </c>
    </row>
    <row r="328" spans="1:8" ht="12">
      <c r="A328" s="66" t="s">
        <v>1998</v>
      </c>
      <c r="B328" s="66" t="s">
        <v>1999</v>
      </c>
      <c r="C328" s="78" t="s">
        <v>2466</v>
      </c>
      <c r="D328" s="79"/>
      <c r="E328" s="80">
        <v>2.2717792</v>
      </c>
      <c r="F328" s="81"/>
      <c r="G328" s="79">
        <v>95635.16142911774</v>
      </c>
      <c r="H328" s="79">
        <v>101731.0926765997</v>
      </c>
    </row>
    <row r="329" spans="1:8" ht="12">
      <c r="A329" s="66" t="s">
        <v>2000</v>
      </c>
      <c r="B329" s="66" t="s">
        <v>2001</v>
      </c>
      <c r="C329" s="78" t="s">
        <v>2466</v>
      </c>
      <c r="D329" s="79">
        <v>215000</v>
      </c>
      <c r="E329" s="80">
        <v>1.4083424</v>
      </c>
      <c r="F329" s="81">
        <v>61338.72410693146</v>
      </c>
      <c r="G329" s="79">
        <v>59287.03492464017</v>
      </c>
      <c r="H329" s="79">
        <v>63066.08107635849</v>
      </c>
    </row>
    <row r="330" spans="1:8" ht="12">
      <c r="A330" s="66" t="s">
        <v>2002</v>
      </c>
      <c r="B330" s="66" t="s">
        <v>2003</v>
      </c>
      <c r="C330" s="78" t="s">
        <v>2466</v>
      </c>
      <c r="D330" s="79">
        <v>190000</v>
      </c>
      <c r="E330" s="80">
        <v>0.9535</v>
      </c>
      <c r="F330" s="81">
        <v>41528.589521950875</v>
      </c>
      <c r="G330" s="79">
        <v>40139.51990698029</v>
      </c>
      <c r="H330" s="79">
        <v>42698.074208592894</v>
      </c>
    </row>
    <row r="331" spans="1:8" ht="12">
      <c r="A331" s="66" t="s">
        <v>2004</v>
      </c>
      <c r="B331" s="66" t="s">
        <v>2005</v>
      </c>
      <c r="C331" s="78" t="s">
        <v>2466</v>
      </c>
      <c r="D331" s="79"/>
      <c r="E331" s="80">
        <v>0.0498</v>
      </c>
      <c r="F331" s="81"/>
      <c r="G331" s="79">
        <v>2096.432188114964</v>
      </c>
      <c r="H331" s="79">
        <v>2230.0619775437085</v>
      </c>
    </row>
    <row r="332" spans="1:8" ht="12">
      <c r="A332" s="66" t="s">
        <v>2006</v>
      </c>
      <c r="B332" s="66" t="s">
        <v>2007</v>
      </c>
      <c r="C332" s="78" t="s">
        <v>2466</v>
      </c>
      <c r="D332" s="79"/>
      <c r="E332" s="80">
        <v>0.0598</v>
      </c>
      <c r="F332" s="81"/>
      <c r="G332" s="79">
        <v>2517.4025070135513</v>
      </c>
      <c r="H332" s="79">
        <v>2677.8655874922447</v>
      </c>
    </row>
    <row r="333" spans="1:8" ht="12">
      <c r="A333" s="66" t="s">
        <v>2008</v>
      </c>
      <c r="B333" s="66" t="s">
        <v>2009</v>
      </c>
      <c r="C333" s="78" t="s">
        <v>2466</v>
      </c>
      <c r="D333" s="79">
        <v>6700</v>
      </c>
      <c r="E333" s="80">
        <v>0.044</v>
      </c>
      <c r="F333" s="81">
        <v>1916.369102219023</v>
      </c>
      <c r="G333" s="79">
        <v>1852.2694031537835</v>
      </c>
      <c r="H333" s="79">
        <v>1970.3358837735577</v>
      </c>
    </row>
    <row r="334" spans="1:8" ht="12">
      <c r="A334" s="66" t="s">
        <v>2010</v>
      </c>
      <c r="B334" s="66" t="s">
        <v>2011</v>
      </c>
      <c r="C334" s="78" t="s">
        <v>2467</v>
      </c>
      <c r="D334" s="79">
        <v>29301</v>
      </c>
      <c r="E334" s="80">
        <v>0.1524</v>
      </c>
      <c r="F334" s="81">
        <v>6637.605708594981</v>
      </c>
      <c r="G334" s="79">
        <v>6415.587660014469</v>
      </c>
      <c r="H334" s="79">
        <v>6824.527015615688</v>
      </c>
    </row>
    <row r="335" spans="1:8" ht="12">
      <c r="A335" s="66" t="s">
        <v>2012</v>
      </c>
      <c r="B335" s="66" t="s">
        <v>2013</v>
      </c>
      <c r="C335" s="78" t="s">
        <v>2467</v>
      </c>
      <c r="D335" s="79">
        <v>46498</v>
      </c>
      <c r="E335" s="80">
        <v>0.2624</v>
      </c>
      <c r="F335" s="81">
        <v>11428.528464142539</v>
      </c>
      <c r="G335" s="79">
        <v>11046.261167898929</v>
      </c>
      <c r="H335" s="79">
        <v>11750.366725049582</v>
      </c>
    </row>
    <row r="336" spans="1:8" ht="12">
      <c r="A336" s="69" t="s">
        <v>2014</v>
      </c>
      <c r="B336" s="69" t="s">
        <v>2015</v>
      </c>
      <c r="C336" s="78" t="s">
        <v>2467</v>
      </c>
      <c r="D336" s="84">
        <v>9130</v>
      </c>
      <c r="E336" s="85">
        <v>0.076</v>
      </c>
      <c r="F336" s="84">
        <v>3310.0920856510397</v>
      </c>
      <c r="G336" s="84">
        <v>3199.3744236292628</v>
      </c>
      <c r="H336" s="84">
        <v>3403.3074356088728</v>
      </c>
    </row>
    <row r="337" spans="1:8" ht="12">
      <c r="A337" s="69" t="s">
        <v>2016</v>
      </c>
      <c r="B337" s="69" t="s">
        <v>2017</v>
      </c>
      <c r="C337" s="78" t="s">
        <v>2467</v>
      </c>
      <c r="D337" s="84">
        <v>10255</v>
      </c>
      <c r="E337" s="85">
        <v>0.0844</v>
      </c>
      <c r="F337" s="84">
        <v>3675.9443688019446</v>
      </c>
      <c r="G337" s="84">
        <v>3552.9894915040763</v>
      </c>
      <c r="H337" s="84">
        <v>3779.462467965643</v>
      </c>
    </row>
    <row r="338" spans="1:8" ht="12">
      <c r="A338" s="69" t="s">
        <v>2018</v>
      </c>
      <c r="B338" s="69" t="s">
        <v>2019</v>
      </c>
      <c r="C338" s="78" t="s">
        <v>2467</v>
      </c>
      <c r="D338" s="84">
        <v>5000</v>
      </c>
      <c r="E338" s="85">
        <v>0.0268</v>
      </c>
      <c r="F338" s="84">
        <v>1167.2429986243142</v>
      </c>
      <c r="G338" s="84">
        <v>1128.2004546482137</v>
      </c>
      <c r="H338" s="84">
        <v>1200.1136746620762</v>
      </c>
    </row>
    <row r="339" spans="1:8" ht="12">
      <c r="A339" s="66" t="s">
        <v>2020</v>
      </c>
      <c r="B339" s="66" t="s">
        <v>2021</v>
      </c>
      <c r="C339" s="78" t="s">
        <v>2467</v>
      </c>
      <c r="D339" s="79"/>
      <c r="E339" s="80">
        <v>0.0624</v>
      </c>
      <c r="F339" s="81"/>
      <c r="G339" s="79">
        <v>2626.854789927184</v>
      </c>
      <c r="H339" s="79">
        <v>2794.294526078864</v>
      </c>
    </row>
    <row r="340" spans="1:8" ht="12">
      <c r="A340" s="66" t="s">
        <v>2022</v>
      </c>
      <c r="B340" s="66" t="s">
        <v>2023</v>
      </c>
      <c r="C340" s="78" t="s">
        <v>2467</v>
      </c>
      <c r="D340" s="79"/>
      <c r="E340" s="80">
        <v>0.0748</v>
      </c>
      <c r="F340" s="81"/>
      <c r="G340" s="79">
        <v>3148.8579853614324</v>
      </c>
      <c r="H340" s="79">
        <v>3349.5710024150485</v>
      </c>
    </row>
    <row r="341" spans="1:8" ht="12">
      <c r="A341" s="66" t="s">
        <v>2024</v>
      </c>
      <c r="B341" s="66" t="s">
        <v>2025</v>
      </c>
      <c r="C341" s="78" t="s">
        <v>2467</v>
      </c>
      <c r="D341" s="79">
        <v>4790</v>
      </c>
      <c r="E341" s="80">
        <v>0.0284</v>
      </c>
      <c r="F341" s="81">
        <v>1236.929147795915</v>
      </c>
      <c r="G341" s="79">
        <v>1195.5557056719877</v>
      </c>
      <c r="H341" s="79">
        <v>1271.762252253842</v>
      </c>
    </row>
    <row r="342" spans="1:8" ht="12">
      <c r="A342" s="66" t="s">
        <v>2026</v>
      </c>
      <c r="B342" s="66" t="s">
        <v>2027</v>
      </c>
      <c r="C342" s="78" t="s">
        <v>2468</v>
      </c>
      <c r="D342" s="79"/>
      <c r="E342" s="80">
        <v>0.058</v>
      </c>
      <c r="F342" s="81"/>
      <c r="G342" s="79">
        <v>2441.627849611806</v>
      </c>
      <c r="H342" s="79">
        <v>2597.2609377015083</v>
      </c>
    </row>
    <row r="343" spans="1:8" ht="12">
      <c r="A343" s="66" t="s">
        <v>2028</v>
      </c>
      <c r="B343" s="66" t="s">
        <v>2029</v>
      </c>
      <c r="C343" s="78" t="s">
        <v>2468</v>
      </c>
      <c r="D343" s="79"/>
      <c r="E343" s="80">
        <v>0.1853</v>
      </c>
      <c r="F343" s="81"/>
      <c r="G343" s="79">
        <v>7800.58000919082</v>
      </c>
      <c r="H343" s="79">
        <v>8297.80089234637</v>
      </c>
    </row>
    <row r="344" spans="1:8" ht="12">
      <c r="A344" s="66" t="s">
        <v>2030</v>
      </c>
      <c r="B344" s="66" t="s">
        <v>2031</v>
      </c>
      <c r="C344" s="78" t="s">
        <v>2468</v>
      </c>
      <c r="D344" s="79"/>
      <c r="E344" s="80">
        <v>0.0684</v>
      </c>
      <c r="F344" s="81"/>
      <c r="G344" s="79">
        <v>2879.4369812663367</v>
      </c>
      <c r="H344" s="79">
        <v>3062.9766920479856</v>
      </c>
    </row>
    <row r="345" spans="1:8" ht="12">
      <c r="A345" s="66" t="s">
        <v>2032</v>
      </c>
      <c r="B345" s="66" t="s">
        <v>2033</v>
      </c>
      <c r="C345" s="78" t="s">
        <v>2468</v>
      </c>
      <c r="D345" s="79">
        <v>45395</v>
      </c>
      <c r="E345" s="80">
        <v>0.3816</v>
      </c>
      <c r="F345" s="81">
        <v>16620.1465774268</v>
      </c>
      <c r="G345" s="79">
        <v>16064.227369170088</v>
      </c>
      <c r="H345" s="79">
        <v>17088.18575563613</v>
      </c>
    </row>
    <row r="346" spans="1:8" ht="12">
      <c r="A346" s="66" t="s">
        <v>2034</v>
      </c>
      <c r="B346" s="66" t="s">
        <v>2035</v>
      </c>
      <c r="C346" s="78" t="s">
        <v>2468</v>
      </c>
      <c r="D346" s="79"/>
      <c r="E346" s="80">
        <v>0.0536</v>
      </c>
      <c r="F346" s="81"/>
      <c r="G346" s="79">
        <v>2256.4009092964275</v>
      </c>
      <c r="H346" s="79">
        <v>2400.2273493241523</v>
      </c>
    </row>
    <row r="347" spans="1:8" ht="12">
      <c r="A347" s="66" t="s">
        <v>2036</v>
      </c>
      <c r="B347" s="66" t="s">
        <v>2037</v>
      </c>
      <c r="C347" s="78" t="s">
        <v>2468</v>
      </c>
      <c r="D347" s="79">
        <v>14000</v>
      </c>
      <c r="E347" s="80">
        <v>0.16864</v>
      </c>
      <c r="F347" s="81">
        <v>7344.920122686729</v>
      </c>
      <c r="G347" s="79">
        <v>7099.243457905775</v>
      </c>
      <c r="H347" s="79">
        <v>7551.760078172109</v>
      </c>
    </row>
    <row r="348" spans="1:8" ht="12">
      <c r="A348" s="66" t="s">
        <v>2038</v>
      </c>
      <c r="B348" s="66" t="s">
        <v>2039</v>
      </c>
      <c r="C348" s="78" t="s">
        <v>2468</v>
      </c>
      <c r="D348" s="79">
        <v>15649</v>
      </c>
      <c r="E348" s="80">
        <v>0.086</v>
      </c>
      <c r="F348" s="81">
        <v>3745.630517973545</v>
      </c>
      <c r="G348" s="79">
        <v>3620.3447425278496</v>
      </c>
      <c r="H348" s="79">
        <v>3851.1110455574085</v>
      </c>
    </row>
    <row r="349" spans="1:8" ht="12">
      <c r="A349" s="66" t="s">
        <v>2040</v>
      </c>
      <c r="B349" s="66" t="s">
        <v>2041</v>
      </c>
      <c r="C349" s="78" t="s">
        <v>2468</v>
      </c>
      <c r="D349" s="79">
        <v>9676</v>
      </c>
      <c r="E349" s="80">
        <v>0.0592</v>
      </c>
      <c r="F349" s="81">
        <v>2578.3875193492313</v>
      </c>
      <c r="G349" s="79">
        <v>2492.1442878796365</v>
      </c>
      <c r="H349" s="79">
        <v>2650.9973708953326</v>
      </c>
    </row>
    <row r="350" spans="1:8" ht="12">
      <c r="A350" s="66" t="s">
        <v>2042</v>
      </c>
      <c r="B350" s="66" t="s">
        <v>2043</v>
      </c>
      <c r="C350" s="78" t="s">
        <v>2468</v>
      </c>
      <c r="D350" s="79">
        <v>41004</v>
      </c>
      <c r="E350" s="80">
        <v>0.1656</v>
      </c>
      <c r="F350" s="81">
        <v>7212.516439260687</v>
      </c>
      <c r="G350" s="79">
        <v>6971.268480960604</v>
      </c>
      <c r="H350" s="79">
        <v>7415.6277807477545</v>
      </c>
    </row>
    <row r="351" spans="1:8" ht="12">
      <c r="A351" s="66" t="s">
        <v>2044</v>
      </c>
      <c r="B351" s="66" t="s">
        <v>2045</v>
      </c>
      <c r="C351" s="78" t="s">
        <v>2468</v>
      </c>
      <c r="D351" s="79">
        <v>4000</v>
      </c>
      <c r="E351" s="80">
        <v>0.0492</v>
      </c>
      <c r="F351" s="81">
        <v>2142.849087026726</v>
      </c>
      <c r="G351" s="79">
        <v>2071.1739689810493</v>
      </c>
      <c r="H351" s="79">
        <v>2203.1937609467964</v>
      </c>
    </row>
    <row r="352" spans="1:8" ht="12">
      <c r="A352" s="66" t="s">
        <v>2046</v>
      </c>
      <c r="B352" s="66" t="s">
        <v>2047</v>
      </c>
      <c r="C352" s="78" t="s">
        <v>2468</v>
      </c>
      <c r="D352" s="79">
        <v>15630.7345</v>
      </c>
      <c r="E352" s="80">
        <v>0.0592</v>
      </c>
      <c r="F352" s="81">
        <v>2578.3875193492313</v>
      </c>
      <c r="G352" s="79">
        <v>2492.1442878796365</v>
      </c>
      <c r="H352" s="79">
        <v>2650.9973708953326</v>
      </c>
    </row>
    <row r="353" spans="1:8" ht="12">
      <c r="A353" s="66" t="s">
        <v>2048</v>
      </c>
      <c r="B353" s="66" t="s">
        <v>2049</v>
      </c>
      <c r="C353" s="78" t="s">
        <v>2468</v>
      </c>
      <c r="D353" s="79"/>
      <c r="E353" s="80">
        <v>0.091264</v>
      </c>
      <c r="F353" s="81"/>
      <c r="G353" s="79">
        <v>3841.9435183960663</v>
      </c>
      <c r="H353" s="79">
        <v>4086.834865834318</v>
      </c>
    </row>
    <row r="354" spans="1:8" ht="12">
      <c r="A354" s="66" t="s">
        <v>2050</v>
      </c>
      <c r="B354" s="66" t="s">
        <v>2051</v>
      </c>
      <c r="C354" s="78" t="s">
        <v>2468</v>
      </c>
      <c r="D354" s="79"/>
      <c r="E354" s="80">
        <v>0.091264</v>
      </c>
      <c r="F354" s="81"/>
      <c r="G354" s="79">
        <v>3841.9435183960663</v>
      </c>
      <c r="H354" s="79">
        <v>4086.834865834318</v>
      </c>
    </row>
    <row r="355" spans="1:8" ht="12">
      <c r="A355" s="66" t="s">
        <v>2052</v>
      </c>
      <c r="B355" s="66" t="s">
        <v>2053</v>
      </c>
      <c r="C355" s="78" t="s">
        <v>2468</v>
      </c>
      <c r="D355" s="79"/>
      <c r="E355" s="80">
        <v>0.06</v>
      </c>
      <c r="F355" s="81"/>
      <c r="G355" s="79">
        <v>2525.821913391523</v>
      </c>
      <c r="H355" s="79">
        <v>2686.8216596912152</v>
      </c>
    </row>
    <row r="356" spans="1:8" ht="12">
      <c r="A356" s="66" t="s">
        <v>2054</v>
      </c>
      <c r="B356" s="66" t="s">
        <v>2055</v>
      </c>
      <c r="C356" s="78" t="s">
        <v>2468</v>
      </c>
      <c r="D356" s="79"/>
      <c r="E356" s="80">
        <v>0.0504</v>
      </c>
      <c r="F356" s="81"/>
      <c r="G356" s="79">
        <v>2121.6904072488796</v>
      </c>
      <c r="H356" s="79">
        <v>2256.930194140621</v>
      </c>
    </row>
    <row r="357" spans="1:8" ht="12">
      <c r="A357" s="66" t="s">
        <v>2056</v>
      </c>
      <c r="B357" s="66" t="s">
        <v>2057</v>
      </c>
      <c r="C357" s="78" t="s">
        <v>2468</v>
      </c>
      <c r="D357" s="79"/>
      <c r="E357" s="80">
        <v>0.0576</v>
      </c>
      <c r="F357" s="81"/>
      <c r="G357" s="79">
        <v>2424.7890368558624</v>
      </c>
      <c r="H357" s="79">
        <v>2579.3487933035667</v>
      </c>
    </row>
    <row r="358" spans="1:8" ht="12">
      <c r="A358" s="66" t="s">
        <v>2058</v>
      </c>
      <c r="B358" s="66" t="s">
        <v>2059</v>
      </c>
      <c r="C358" s="78" t="s">
        <v>2468</v>
      </c>
      <c r="D358" s="79"/>
      <c r="E358" s="80">
        <v>0.1024</v>
      </c>
      <c r="F358" s="81"/>
      <c r="G358" s="79">
        <v>4310.736065521533</v>
      </c>
      <c r="H358" s="79">
        <v>4585.508965873008</v>
      </c>
    </row>
    <row r="359" spans="1:8" ht="12">
      <c r="A359" s="66" t="s">
        <v>2060</v>
      </c>
      <c r="B359" s="66" t="s">
        <v>2061</v>
      </c>
      <c r="C359" s="78" t="s">
        <v>2468</v>
      </c>
      <c r="D359" s="79"/>
      <c r="E359" s="80">
        <v>0.032</v>
      </c>
      <c r="F359" s="81"/>
      <c r="G359" s="79">
        <v>1347.105020475479</v>
      </c>
      <c r="H359" s="79">
        <v>1432.9715518353148</v>
      </c>
    </row>
    <row r="360" spans="1:8" ht="12">
      <c r="A360" s="66" t="s">
        <v>2062</v>
      </c>
      <c r="B360" s="66" t="s">
        <v>2063</v>
      </c>
      <c r="C360" s="78" t="s">
        <v>2468</v>
      </c>
      <c r="D360" s="79"/>
      <c r="E360" s="80">
        <v>0.0332</v>
      </c>
      <c r="F360" s="81"/>
      <c r="G360" s="79">
        <v>1397.6214587433096</v>
      </c>
      <c r="H360" s="79">
        <v>1486.707985029139</v>
      </c>
    </row>
    <row r="361" spans="1:8" ht="12">
      <c r="A361" s="66" t="s">
        <v>2064</v>
      </c>
      <c r="B361" s="66" t="s">
        <v>2065</v>
      </c>
      <c r="C361" s="78" t="s">
        <v>2468</v>
      </c>
      <c r="D361" s="79"/>
      <c r="E361" s="80">
        <v>0.166</v>
      </c>
      <c r="F361" s="81"/>
      <c r="G361" s="79">
        <v>6988.107293716548</v>
      </c>
      <c r="H361" s="79">
        <v>7433.5399251456965</v>
      </c>
    </row>
    <row r="362" spans="1:8" ht="12">
      <c r="A362" s="66" t="s">
        <v>2066</v>
      </c>
      <c r="B362" s="66" t="s">
        <v>2067</v>
      </c>
      <c r="C362" s="78" t="s">
        <v>2468</v>
      </c>
      <c r="D362" s="79">
        <v>6287</v>
      </c>
      <c r="E362" s="80">
        <v>0.0684</v>
      </c>
      <c r="F362" s="81">
        <v>2979.082877085936</v>
      </c>
      <c r="G362" s="79">
        <v>2879.4369812663367</v>
      </c>
      <c r="H362" s="79">
        <v>3062.9766920479856</v>
      </c>
    </row>
    <row r="363" spans="1:8" ht="12">
      <c r="A363" s="66" t="s">
        <v>2068</v>
      </c>
      <c r="B363" s="66" t="s">
        <v>2069</v>
      </c>
      <c r="C363" s="78" t="s">
        <v>2468</v>
      </c>
      <c r="D363" s="79"/>
      <c r="E363" s="80">
        <v>0.0564</v>
      </c>
      <c r="F363" s="81"/>
      <c r="G363" s="79">
        <v>2374.272598588032</v>
      </c>
      <c r="H363" s="79">
        <v>2525.6123601097424</v>
      </c>
    </row>
    <row r="364" spans="1:8" ht="12">
      <c r="A364" s="66" t="s">
        <v>2070</v>
      </c>
      <c r="B364" s="66" t="s">
        <v>2071</v>
      </c>
      <c r="C364" s="78" t="s">
        <v>2468</v>
      </c>
      <c r="D364" s="79"/>
      <c r="E364" s="80">
        <v>0.0164</v>
      </c>
      <c r="F364" s="81"/>
      <c r="G364" s="79">
        <v>690.391322993683</v>
      </c>
      <c r="H364" s="79">
        <v>734.3979203155989</v>
      </c>
    </row>
    <row r="365" spans="1:8" ht="12">
      <c r="A365" s="66" t="s">
        <v>2072</v>
      </c>
      <c r="B365" s="66" t="s">
        <v>2073</v>
      </c>
      <c r="C365" s="78" t="s">
        <v>2468</v>
      </c>
      <c r="D365" s="79"/>
      <c r="E365" s="80">
        <v>0.1336</v>
      </c>
      <c r="F365" s="81"/>
      <c r="G365" s="79">
        <v>5624.163460485125</v>
      </c>
      <c r="H365" s="79">
        <v>5982.6562289124395</v>
      </c>
    </row>
    <row r="366" spans="1:8" ht="12">
      <c r="A366" s="66" t="s">
        <v>2074</v>
      </c>
      <c r="B366" s="66" t="s">
        <v>2075</v>
      </c>
      <c r="C366" s="78" t="s">
        <v>2468</v>
      </c>
      <c r="D366" s="79"/>
      <c r="E366" s="80">
        <v>0.0404</v>
      </c>
      <c r="F366" s="81"/>
      <c r="G366" s="79">
        <v>1700.7200883502924</v>
      </c>
      <c r="H366" s="79">
        <v>1809.126584192085</v>
      </c>
    </row>
    <row r="367" spans="1:8" ht="12">
      <c r="A367" s="66" t="s">
        <v>2076</v>
      </c>
      <c r="B367" s="66" t="s">
        <v>2077</v>
      </c>
      <c r="C367" s="78" t="s">
        <v>2468</v>
      </c>
      <c r="D367" s="79"/>
      <c r="E367" s="80">
        <v>0.0684</v>
      </c>
      <c r="F367" s="81"/>
      <c r="G367" s="79">
        <v>2879.4369812663367</v>
      </c>
      <c r="H367" s="79">
        <v>3062.9766920479856</v>
      </c>
    </row>
    <row r="368" spans="1:8" ht="12">
      <c r="A368" s="66" t="s">
        <v>2078</v>
      </c>
      <c r="B368" s="66" t="s">
        <v>2079</v>
      </c>
      <c r="C368" s="78" t="s">
        <v>2468</v>
      </c>
      <c r="D368" s="79"/>
      <c r="E368" s="80">
        <v>0.0236</v>
      </c>
      <c r="F368" s="81"/>
      <c r="G368" s="79">
        <v>993.4899526006658</v>
      </c>
      <c r="H368" s="79">
        <v>1056.8165194785447</v>
      </c>
    </row>
    <row r="369" spans="1:8" ht="12">
      <c r="A369" s="66" t="s">
        <v>2080</v>
      </c>
      <c r="B369" s="66" t="s">
        <v>2081</v>
      </c>
      <c r="C369" s="78" t="s">
        <v>2468</v>
      </c>
      <c r="D369" s="79"/>
      <c r="E369" s="80">
        <v>0.0344</v>
      </c>
      <c r="F369" s="81"/>
      <c r="G369" s="79">
        <v>1448.13789701114</v>
      </c>
      <c r="H369" s="79">
        <v>1540.4444182229633</v>
      </c>
    </row>
    <row r="370" spans="1:8" ht="12">
      <c r="A370" s="66" t="s">
        <v>2082</v>
      </c>
      <c r="B370" s="66" t="s">
        <v>2083</v>
      </c>
      <c r="C370" s="78" t="s">
        <v>2468</v>
      </c>
      <c r="D370" s="79"/>
      <c r="E370" s="80">
        <v>0.0488</v>
      </c>
      <c r="F370" s="81"/>
      <c r="G370" s="79">
        <v>2054.335156225106</v>
      </c>
      <c r="H370" s="79">
        <v>2185.2816165488553</v>
      </c>
    </row>
    <row r="371" spans="1:8" ht="12">
      <c r="A371" s="66" t="s">
        <v>2084</v>
      </c>
      <c r="B371" s="66" t="s">
        <v>2085</v>
      </c>
      <c r="C371" s="78" t="s">
        <v>2468</v>
      </c>
      <c r="D371" s="79"/>
      <c r="E371" s="80">
        <v>0.04</v>
      </c>
      <c r="F371" s="81"/>
      <c r="G371" s="79">
        <v>1683.8812755943488</v>
      </c>
      <c r="H371" s="79">
        <v>1791.2144397941436</v>
      </c>
    </row>
    <row r="372" spans="1:8" ht="12">
      <c r="A372" s="66" t="s">
        <v>2086</v>
      </c>
      <c r="B372" s="66" t="s">
        <v>2087</v>
      </c>
      <c r="C372" s="78" t="s">
        <v>2468</v>
      </c>
      <c r="D372" s="79"/>
      <c r="E372" s="80">
        <v>0.1172</v>
      </c>
      <c r="F372" s="81"/>
      <c r="G372" s="79">
        <v>4933.772137491442</v>
      </c>
      <c r="H372" s="79">
        <v>5248.258308596841</v>
      </c>
    </row>
    <row r="373" spans="1:8" ht="12">
      <c r="A373" s="66" t="s">
        <v>2088</v>
      </c>
      <c r="B373" s="66" t="s">
        <v>2089</v>
      </c>
      <c r="C373" s="78" t="s">
        <v>2468</v>
      </c>
      <c r="D373" s="79"/>
      <c r="E373" s="80">
        <v>0.0424</v>
      </c>
      <c r="F373" s="81"/>
      <c r="G373" s="79">
        <v>1784.9141521300098</v>
      </c>
      <c r="H373" s="79">
        <v>1898.687306181792</v>
      </c>
    </row>
    <row r="374" spans="1:8" ht="12">
      <c r="A374" s="66" t="s">
        <v>2090</v>
      </c>
      <c r="B374" s="66" t="s">
        <v>2091</v>
      </c>
      <c r="C374" s="78" t="s">
        <v>2468</v>
      </c>
      <c r="D374" s="79"/>
      <c r="E374" s="80">
        <v>0.0308</v>
      </c>
      <c r="F374" s="81"/>
      <c r="G374" s="79">
        <v>1296.5885822076486</v>
      </c>
      <c r="H374" s="79">
        <v>1379.2351186414905</v>
      </c>
    </row>
    <row r="375" spans="1:8" ht="12">
      <c r="A375" s="66" t="s">
        <v>2092</v>
      </c>
      <c r="B375" s="66" t="s">
        <v>2093</v>
      </c>
      <c r="C375" s="78" t="s">
        <v>2468</v>
      </c>
      <c r="D375" s="79"/>
      <c r="E375" s="80">
        <v>0.05</v>
      </c>
      <c r="F375" s="81"/>
      <c r="G375" s="79">
        <v>2104.8515944929363</v>
      </c>
      <c r="H375" s="79">
        <v>2239.0180497426795</v>
      </c>
    </row>
    <row r="376" spans="1:8" ht="12">
      <c r="A376" s="66" t="s">
        <v>2094</v>
      </c>
      <c r="B376" s="66" t="s">
        <v>2095</v>
      </c>
      <c r="C376" s="78" t="s">
        <v>2468</v>
      </c>
      <c r="D376" s="79"/>
      <c r="E376" s="80">
        <v>0.05</v>
      </c>
      <c r="F376" s="81"/>
      <c r="G376" s="79">
        <v>2104.8515944929363</v>
      </c>
      <c r="H376" s="79">
        <v>2239.0180497426795</v>
      </c>
    </row>
    <row r="377" spans="1:8" ht="12">
      <c r="A377" s="66" t="s">
        <v>2096</v>
      </c>
      <c r="B377" s="66" t="s">
        <v>2097</v>
      </c>
      <c r="C377" s="78" t="s">
        <v>2468</v>
      </c>
      <c r="D377" s="79"/>
      <c r="E377" s="80">
        <v>0.0216</v>
      </c>
      <c r="F377" s="81"/>
      <c r="G377" s="79">
        <v>909.2958888209484</v>
      </c>
      <c r="H377" s="79">
        <v>967.2557974888375</v>
      </c>
    </row>
    <row r="378" spans="1:8" ht="12">
      <c r="A378" s="66" t="s">
        <v>2098</v>
      </c>
      <c r="B378" s="66" t="s">
        <v>2099</v>
      </c>
      <c r="C378" s="78" t="s">
        <v>2468</v>
      </c>
      <c r="D378" s="79"/>
      <c r="E378" s="80">
        <v>0.0508</v>
      </c>
      <c r="F378" s="81"/>
      <c r="G378" s="79">
        <v>2138.529220004823</v>
      </c>
      <c r="H378" s="79">
        <v>2274.842338538562</v>
      </c>
    </row>
    <row r="379" spans="1:8" ht="12">
      <c r="A379" s="66" t="s">
        <v>2100</v>
      </c>
      <c r="B379" s="66" t="s">
        <v>2101</v>
      </c>
      <c r="C379" s="78" t="s">
        <v>2468</v>
      </c>
      <c r="D379" s="79"/>
      <c r="E379" s="80">
        <v>0.0464</v>
      </c>
      <c r="F379" s="81"/>
      <c r="G379" s="79">
        <v>1953.3022796894445</v>
      </c>
      <c r="H379" s="79">
        <v>2077.8087501612063</v>
      </c>
    </row>
    <row r="380" spans="1:8" ht="12">
      <c r="A380" s="66" t="s">
        <v>2102</v>
      </c>
      <c r="B380" s="66" t="s">
        <v>2103</v>
      </c>
      <c r="C380" s="78" t="s">
        <v>2468</v>
      </c>
      <c r="D380" s="79"/>
      <c r="E380" s="80">
        <v>0.0364</v>
      </c>
      <c r="F380" s="81"/>
      <c r="G380" s="79">
        <v>1532.3319607908575</v>
      </c>
      <c r="H380" s="79">
        <v>1630.0051402126708</v>
      </c>
    </row>
    <row r="381" spans="1:8" ht="12">
      <c r="A381" s="66" t="s">
        <v>2104</v>
      </c>
      <c r="B381" s="66" t="s">
        <v>2105</v>
      </c>
      <c r="C381" s="78" t="s">
        <v>2468</v>
      </c>
      <c r="D381" s="79"/>
      <c r="E381" s="80">
        <v>0.0428</v>
      </c>
      <c r="F381" s="81"/>
      <c r="G381" s="79">
        <v>1801.7529648859531</v>
      </c>
      <c r="H381" s="79">
        <v>1916.5994505797335</v>
      </c>
    </row>
    <row r="382" spans="1:8" ht="12">
      <c r="A382" s="66" t="s">
        <v>2106</v>
      </c>
      <c r="B382" s="66" t="s">
        <v>2107</v>
      </c>
      <c r="C382" s="78" t="s">
        <v>2468</v>
      </c>
      <c r="D382" s="79"/>
      <c r="E382" s="80">
        <v>0.038</v>
      </c>
      <c r="F382" s="81"/>
      <c r="G382" s="79">
        <v>1599.6872118146314</v>
      </c>
      <c r="H382" s="79">
        <v>1701.6537178044364</v>
      </c>
    </row>
    <row r="383" spans="1:8" ht="12">
      <c r="A383" s="66" t="s">
        <v>2108</v>
      </c>
      <c r="B383" s="66" t="s">
        <v>2109</v>
      </c>
      <c r="C383" s="78" t="s">
        <v>2468</v>
      </c>
      <c r="D383" s="79"/>
      <c r="E383" s="80">
        <v>0.1801</v>
      </c>
      <c r="F383" s="81"/>
      <c r="G383" s="79">
        <v>7581.675443363556</v>
      </c>
      <c r="H383" s="79">
        <v>8064.943015173132</v>
      </c>
    </row>
    <row r="384" spans="1:8" ht="12">
      <c r="A384" s="66" t="s">
        <v>2110</v>
      </c>
      <c r="B384" s="66" t="s">
        <v>2111</v>
      </c>
      <c r="C384" s="78" t="s">
        <v>2468</v>
      </c>
      <c r="D384" s="79"/>
      <c r="E384" s="80">
        <v>0.043</v>
      </c>
      <c r="F384" s="81"/>
      <c r="G384" s="79">
        <v>1810.1723712639248</v>
      </c>
      <c r="H384" s="79">
        <v>1925.5555227787042</v>
      </c>
    </row>
    <row r="385" spans="1:8" ht="12">
      <c r="A385" s="66" t="s">
        <v>2112</v>
      </c>
      <c r="B385" s="66" t="s">
        <v>2113</v>
      </c>
      <c r="C385" s="78" t="s">
        <v>2468</v>
      </c>
      <c r="D385" s="79"/>
      <c r="E385" s="80">
        <v>0.043</v>
      </c>
      <c r="F385" s="81"/>
      <c r="G385" s="79">
        <v>1810.1723712639248</v>
      </c>
      <c r="H385" s="79">
        <v>1925.5555227787042</v>
      </c>
    </row>
    <row r="386" spans="1:8" ht="12">
      <c r="A386" s="66" t="s">
        <v>2114</v>
      </c>
      <c r="B386" s="66" t="s">
        <v>2115</v>
      </c>
      <c r="C386" s="78" t="s">
        <v>2468</v>
      </c>
      <c r="D386" s="79"/>
      <c r="E386" s="80">
        <v>0.0556</v>
      </c>
      <c r="F386" s="81"/>
      <c r="G386" s="79">
        <v>2340.594973076145</v>
      </c>
      <c r="H386" s="79">
        <v>2489.7880713138593</v>
      </c>
    </row>
    <row r="387" spans="1:8" ht="12">
      <c r="A387" s="66" t="s">
        <v>2116</v>
      </c>
      <c r="B387" s="66" t="s">
        <v>2117</v>
      </c>
      <c r="C387" s="78" t="s">
        <v>2468</v>
      </c>
      <c r="D387" s="79"/>
      <c r="E387" s="80">
        <v>0.0256</v>
      </c>
      <c r="F387" s="81"/>
      <c r="G387" s="79">
        <v>1077.6840163803834</v>
      </c>
      <c r="H387" s="79">
        <v>1146.377241468252</v>
      </c>
    </row>
    <row r="388" spans="1:8" ht="12">
      <c r="A388" s="66" t="s">
        <v>2118</v>
      </c>
      <c r="B388" s="66" t="s">
        <v>2119</v>
      </c>
      <c r="C388" s="78" t="s">
        <v>2469</v>
      </c>
      <c r="D388" s="79"/>
      <c r="E388" s="80">
        <v>0.058</v>
      </c>
      <c r="F388" s="81"/>
      <c r="G388" s="79">
        <v>2441.627849611806</v>
      </c>
      <c r="H388" s="79">
        <v>2597.2609377015083</v>
      </c>
    </row>
    <row r="389" spans="1:8" ht="12">
      <c r="A389" s="66" t="s">
        <v>2120</v>
      </c>
      <c r="B389" s="66" t="s">
        <v>2121</v>
      </c>
      <c r="C389" s="78" t="s">
        <v>2469</v>
      </c>
      <c r="D389" s="79"/>
      <c r="E389" s="80">
        <v>0.0696</v>
      </c>
      <c r="F389" s="81"/>
      <c r="G389" s="79">
        <v>2929.9534195341666</v>
      </c>
      <c r="H389" s="79">
        <v>3116.7131252418094</v>
      </c>
    </row>
    <row r="390" spans="1:8" ht="12">
      <c r="A390" s="66" t="s">
        <v>2122</v>
      </c>
      <c r="B390" s="66" t="s">
        <v>2123</v>
      </c>
      <c r="C390" s="78" t="s">
        <v>2469</v>
      </c>
      <c r="D390" s="79"/>
      <c r="E390" s="80">
        <v>0.0193</v>
      </c>
      <c r="F390" s="81"/>
      <c r="G390" s="79">
        <v>812.4727154742734</v>
      </c>
      <c r="H390" s="79">
        <v>864.2609672006743</v>
      </c>
    </row>
    <row r="391" spans="1:8" ht="12">
      <c r="A391" s="66" t="s">
        <v>2124</v>
      </c>
      <c r="B391" s="66" t="s">
        <v>2125</v>
      </c>
      <c r="C391" s="78" t="s">
        <v>2469</v>
      </c>
      <c r="D391" s="79"/>
      <c r="E391" s="80">
        <v>0.0393</v>
      </c>
      <c r="F391" s="81"/>
      <c r="G391" s="79">
        <v>1654.4133532714477</v>
      </c>
      <c r="H391" s="79">
        <v>1759.8681870977462</v>
      </c>
    </row>
    <row r="392" spans="1:8" ht="12">
      <c r="A392" s="66" t="s">
        <v>2126</v>
      </c>
      <c r="B392" s="66" t="s">
        <v>2127</v>
      </c>
      <c r="C392" s="78" t="s">
        <v>2469</v>
      </c>
      <c r="D392" s="79"/>
      <c r="E392" s="80">
        <v>0.0436</v>
      </c>
      <c r="F392" s="81"/>
      <c r="G392" s="79">
        <v>1835.4305903978402</v>
      </c>
      <c r="H392" s="79">
        <v>1952.4237393756164</v>
      </c>
    </row>
    <row r="393" spans="1:8" ht="12">
      <c r="A393" s="66" t="s">
        <v>2128</v>
      </c>
      <c r="B393" s="66" t="s">
        <v>2129</v>
      </c>
      <c r="C393" s="78" t="s">
        <v>2469</v>
      </c>
      <c r="D393" s="79"/>
      <c r="E393" s="80">
        <v>0.0131</v>
      </c>
      <c r="F393" s="81"/>
      <c r="G393" s="79">
        <v>551.4711177571493</v>
      </c>
      <c r="H393" s="79">
        <v>586.622729032582</v>
      </c>
    </row>
    <row r="394" spans="1:8" ht="12">
      <c r="A394" s="66" t="s">
        <v>2130</v>
      </c>
      <c r="B394" s="66" t="s">
        <v>2131</v>
      </c>
      <c r="C394" s="78" t="s">
        <v>2469</v>
      </c>
      <c r="D394" s="79"/>
      <c r="E394" s="80">
        <v>0.0399</v>
      </c>
      <c r="F394" s="81"/>
      <c r="G394" s="79">
        <v>1679.671572405363</v>
      </c>
      <c r="H394" s="79">
        <v>1786.736403694658</v>
      </c>
    </row>
    <row r="395" spans="1:8" ht="12">
      <c r="A395" s="66" t="s">
        <v>2132</v>
      </c>
      <c r="B395" s="66" t="s">
        <v>2133</v>
      </c>
      <c r="C395" s="78" t="s">
        <v>2469</v>
      </c>
      <c r="D395" s="79"/>
      <c r="E395" s="80">
        <v>0.0652</v>
      </c>
      <c r="F395" s="81"/>
      <c r="G395" s="79">
        <v>2744.7264792187884</v>
      </c>
      <c r="H395" s="79">
        <v>2919.679536864454</v>
      </c>
    </row>
    <row r="396" spans="1:8" ht="12">
      <c r="A396" s="66" t="s">
        <v>2134</v>
      </c>
      <c r="B396" s="66" t="s">
        <v>2135</v>
      </c>
      <c r="C396" s="78" t="s">
        <v>2469</v>
      </c>
      <c r="D396" s="79"/>
      <c r="E396" s="80">
        <v>0.0133</v>
      </c>
      <c r="F396" s="81"/>
      <c r="G396" s="79">
        <v>559.8905241351209</v>
      </c>
      <c r="H396" s="79">
        <v>595.5788012315527</v>
      </c>
    </row>
    <row r="397" spans="1:8" ht="12">
      <c r="A397" s="66" t="s">
        <v>2136</v>
      </c>
      <c r="B397" s="66" t="s">
        <v>2137</v>
      </c>
      <c r="C397" s="78" t="s">
        <v>2469</v>
      </c>
      <c r="D397" s="79"/>
      <c r="E397" s="80">
        <v>0.0364</v>
      </c>
      <c r="F397" s="81"/>
      <c r="G397" s="79">
        <v>1532.3319607908575</v>
      </c>
      <c r="H397" s="79">
        <v>1630.0051402126708</v>
      </c>
    </row>
    <row r="398" spans="1:8" ht="12">
      <c r="A398" s="66" t="s">
        <v>2138</v>
      </c>
      <c r="B398" s="66" t="s">
        <v>2139</v>
      </c>
      <c r="C398" s="78" t="s">
        <v>2469</v>
      </c>
      <c r="D398" s="79"/>
      <c r="E398" s="80">
        <v>0.0384</v>
      </c>
      <c r="F398" s="81"/>
      <c r="G398" s="79">
        <v>1616.5260245705747</v>
      </c>
      <c r="H398" s="79">
        <v>1719.5658622023777</v>
      </c>
    </row>
    <row r="399" spans="1:8" ht="12">
      <c r="A399" s="66" t="s">
        <v>2140</v>
      </c>
      <c r="B399" s="66" t="s">
        <v>2141</v>
      </c>
      <c r="C399" s="78" t="s">
        <v>2469</v>
      </c>
      <c r="D399" s="79"/>
      <c r="E399" s="80">
        <v>0.011</v>
      </c>
      <c r="F399" s="81"/>
      <c r="G399" s="79">
        <v>463.0673507884459</v>
      </c>
      <c r="H399" s="79">
        <v>492.58397094338943</v>
      </c>
    </row>
    <row r="400" spans="1:8" ht="12">
      <c r="A400" s="66" t="s">
        <v>2142</v>
      </c>
      <c r="B400" s="66" t="s">
        <v>2143</v>
      </c>
      <c r="C400" s="78" t="s">
        <v>2469</v>
      </c>
      <c r="D400" s="79"/>
      <c r="E400" s="80">
        <v>0.0295</v>
      </c>
      <c r="F400" s="81"/>
      <c r="G400" s="79">
        <v>1241.8624407508323</v>
      </c>
      <c r="H400" s="79">
        <v>1321.0206493481808</v>
      </c>
    </row>
    <row r="401" spans="1:8" ht="12">
      <c r="A401" s="66" t="s">
        <v>2144</v>
      </c>
      <c r="B401" s="66" t="s">
        <v>2145</v>
      </c>
      <c r="C401" s="78" t="s">
        <v>2469</v>
      </c>
      <c r="D401" s="79"/>
      <c r="E401" s="80">
        <v>0.0512</v>
      </c>
      <c r="F401" s="81"/>
      <c r="G401" s="79">
        <v>2155.3680327607667</v>
      </c>
      <c r="H401" s="79">
        <v>2292.754482936504</v>
      </c>
    </row>
    <row r="402" spans="1:8" ht="12">
      <c r="A402" s="66" t="s">
        <v>2146</v>
      </c>
      <c r="B402" s="66" t="s">
        <v>2147</v>
      </c>
      <c r="C402" s="78" t="s">
        <v>2469</v>
      </c>
      <c r="D402" s="79"/>
      <c r="E402" s="80">
        <v>0.009</v>
      </c>
      <c r="F402" s="81"/>
      <c r="G402" s="79">
        <v>378.8732870087285</v>
      </c>
      <c r="H402" s="79">
        <v>403.02324895368224</v>
      </c>
    </row>
    <row r="403" spans="1:8" ht="12">
      <c r="A403" s="66" t="s">
        <v>2148</v>
      </c>
      <c r="B403" s="66" t="s">
        <v>2149</v>
      </c>
      <c r="C403" s="78" t="s">
        <v>2469</v>
      </c>
      <c r="D403" s="79"/>
      <c r="E403" s="80">
        <v>0.0315</v>
      </c>
      <c r="F403" s="81"/>
      <c r="G403" s="79">
        <v>1326.0565045305498</v>
      </c>
      <c r="H403" s="79">
        <v>1410.581371337888</v>
      </c>
    </row>
    <row r="404" spans="1:8" ht="12">
      <c r="A404" s="66" t="s">
        <v>2150</v>
      </c>
      <c r="B404" s="66" t="s">
        <v>2151</v>
      </c>
      <c r="C404" s="78" t="s">
        <v>2469</v>
      </c>
      <c r="D404" s="79"/>
      <c r="E404" s="80">
        <v>0.0664</v>
      </c>
      <c r="F404" s="81"/>
      <c r="G404" s="79">
        <v>2795.2429174866193</v>
      </c>
      <c r="H404" s="79">
        <v>2973.415970058278</v>
      </c>
    </row>
    <row r="405" spans="1:8" ht="12">
      <c r="A405" s="66" t="s">
        <v>2152</v>
      </c>
      <c r="B405" s="66" t="s">
        <v>2153</v>
      </c>
      <c r="C405" s="78" t="s">
        <v>2469</v>
      </c>
      <c r="D405" s="79"/>
      <c r="E405" s="80">
        <v>0.0105</v>
      </c>
      <c r="F405" s="81"/>
      <c r="G405" s="79">
        <v>442.0188348435166</v>
      </c>
      <c r="H405" s="79">
        <v>470.1937904459627</v>
      </c>
    </row>
    <row r="406" spans="1:8" ht="12">
      <c r="A406" s="66" t="s">
        <v>2154</v>
      </c>
      <c r="B406" s="66" t="s">
        <v>2155</v>
      </c>
      <c r="C406" s="78" t="s">
        <v>2469</v>
      </c>
      <c r="D406" s="79"/>
      <c r="E406" s="80">
        <v>0.0336</v>
      </c>
      <c r="F406" s="81"/>
      <c r="G406" s="79">
        <v>1414.460271499253</v>
      </c>
      <c r="H406" s="79">
        <v>1504.6201294270804</v>
      </c>
    </row>
    <row r="407" spans="1:8" ht="12">
      <c r="A407" s="66" t="s">
        <v>2156</v>
      </c>
      <c r="B407" s="66" t="s">
        <v>2157</v>
      </c>
      <c r="C407" s="78" t="s">
        <v>2469</v>
      </c>
      <c r="D407" s="79"/>
      <c r="E407" s="80">
        <v>0.0168</v>
      </c>
      <c r="F407" s="81"/>
      <c r="G407" s="79">
        <v>707.2301357496265</v>
      </c>
      <c r="H407" s="79">
        <v>752.3100647135402</v>
      </c>
    </row>
    <row r="408" spans="1:8" ht="12">
      <c r="A408" s="66" t="s">
        <v>2158</v>
      </c>
      <c r="B408" s="66" t="s">
        <v>2159</v>
      </c>
      <c r="C408" s="78" t="s">
        <v>2469</v>
      </c>
      <c r="D408" s="79"/>
      <c r="E408" s="80">
        <v>0.0112</v>
      </c>
      <c r="F408" s="81"/>
      <c r="G408" s="79">
        <v>471.48675716641765</v>
      </c>
      <c r="H408" s="79">
        <v>501.54004314236016</v>
      </c>
    </row>
    <row r="409" spans="1:8" ht="12">
      <c r="A409" s="66" t="s">
        <v>2160</v>
      </c>
      <c r="B409" s="66" t="s">
        <v>2161</v>
      </c>
      <c r="C409" s="78" t="s">
        <v>2469</v>
      </c>
      <c r="D409" s="79"/>
      <c r="E409" s="80">
        <v>0.0263</v>
      </c>
      <c r="F409" s="81"/>
      <c r="G409" s="79">
        <v>1107.1519387032845</v>
      </c>
      <c r="H409" s="79">
        <v>1177.7234941646493</v>
      </c>
    </row>
    <row r="410" spans="1:8" ht="12">
      <c r="A410" s="66" t="s">
        <v>2162</v>
      </c>
      <c r="B410" s="66" t="s">
        <v>2163</v>
      </c>
      <c r="C410" s="78" t="s">
        <v>2469</v>
      </c>
      <c r="D410" s="79"/>
      <c r="E410" s="80">
        <v>0.0536</v>
      </c>
      <c r="F410" s="81"/>
      <c r="G410" s="79">
        <v>2256.4009092964275</v>
      </c>
      <c r="H410" s="79">
        <v>2400.2273493241523</v>
      </c>
    </row>
    <row r="411" spans="1:8" ht="12">
      <c r="A411" s="66" t="s">
        <v>2164</v>
      </c>
      <c r="B411" s="66" t="s">
        <v>2165</v>
      </c>
      <c r="C411" s="78" t="s">
        <v>2469</v>
      </c>
      <c r="D411" s="79"/>
      <c r="E411" s="80">
        <v>0.0089</v>
      </c>
      <c r="F411" s="81"/>
      <c r="G411" s="79">
        <v>374.6635838197426</v>
      </c>
      <c r="H411" s="79">
        <v>398.54521285419696</v>
      </c>
    </row>
    <row r="412" spans="1:8" ht="12">
      <c r="A412" s="66" t="s">
        <v>2166</v>
      </c>
      <c r="B412" s="66" t="s">
        <v>2167</v>
      </c>
      <c r="C412" s="78" t="s">
        <v>2469</v>
      </c>
      <c r="D412" s="79"/>
      <c r="E412" s="80">
        <v>0.0316</v>
      </c>
      <c r="F412" s="81"/>
      <c r="G412" s="79">
        <v>1330.2662077195357</v>
      </c>
      <c r="H412" s="79">
        <v>1415.0594074373735</v>
      </c>
    </row>
    <row r="413" spans="1:8" ht="12">
      <c r="A413" s="66" t="s">
        <v>2168</v>
      </c>
      <c r="B413" s="66" t="s">
        <v>2169</v>
      </c>
      <c r="C413" s="78" t="s">
        <v>2469</v>
      </c>
      <c r="D413" s="79"/>
      <c r="E413" s="80">
        <v>0.046</v>
      </c>
      <c r="F413" s="81"/>
      <c r="G413" s="79">
        <v>1936.4634669335012</v>
      </c>
      <c r="H413" s="79">
        <v>2059.896605763265</v>
      </c>
    </row>
    <row r="414" spans="1:8" ht="12">
      <c r="A414" s="66" t="s">
        <v>2170</v>
      </c>
      <c r="B414" s="66" t="s">
        <v>2171</v>
      </c>
      <c r="C414" s="78" t="s">
        <v>2469</v>
      </c>
      <c r="D414" s="79"/>
      <c r="E414" s="80">
        <v>0.0104</v>
      </c>
      <c r="F414" s="81"/>
      <c r="G414" s="79">
        <v>437.8091316545307</v>
      </c>
      <c r="H414" s="79">
        <v>465.7157543464773</v>
      </c>
    </row>
    <row r="415" spans="1:8" ht="12">
      <c r="A415" s="66" t="s">
        <v>310</v>
      </c>
      <c r="B415" s="66" t="s">
        <v>311</v>
      </c>
      <c r="C415" s="78" t="s">
        <v>2469</v>
      </c>
      <c r="D415" s="79"/>
      <c r="E415" s="80">
        <v>0.0107</v>
      </c>
      <c r="F415" s="81"/>
      <c r="G415" s="79">
        <v>450.4382412214883</v>
      </c>
      <c r="H415" s="79">
        <v>479.14986264493336</v>
      </c>
    </row>
    <row r="416" spans="1:8" ht="12">
      <c r="A416" s="66" t="s">
        <v>312</v>
      </c>
      <c r="B416" s="66" t="s">
        <v>313</v>
      </c>
      <c r="C416" s="78" t="s">
        <v>2469</v>
      </c>
      <c r="D416" s="79"/>
      <c r="E416" s="80">
        <v>0.0248</v>
      </c>
      <c r="F416" s="81"/>
      <c r="G416" s="79">
        <v>1044.0063908684963</v>
      </c>
      <c r="H416" s="79">
        <v>1110.552952672369</v>
      </c>
    </row>
    <row r="417" spans="1:8" ht="12">
      <c r="A417" s="66" t="s">
        <v>2172</v>
      </c>
      <c r="B417" s="27" t="s">
        <v>2173</v>
      </c>
      <c r="C417" s="78" t="s">
        <v>2469</v>
      </c>
      <c r="D417" s="78"/>
      <c r="E417" s="80">
        <v>0.0316</v>
      </c>
      <c r="F417" s="81"/>
      <c r="G417" s="79">
        <v>1330.2662077195357</v>
      </c>
      <c r="H417" s="79">
        <v>1415.0594074373735</v>
      </c>
    </row>
    <row r="418" spans="1:8" ht="12">
      <c r="A418" s="66" t="s">
        <v>2174</v>
      </c>
      <c r="B418" s="27" t="s">
        <v>2175</v>
      </c>
      <c r="C418" s="78" t="s">
        <v>2469</v>
      </c>
      <c r="D418" s="78"/>
      <c r="E418" s="80">
        <v>0.046</v>
      </c>
      <c r="F418" s="81"/>
      <c r="G418" s="79">
        <v>1936.4634669335012</v>
      </c>
      <c r="H418" s="79">
        <v>2059.896605763265</v>
      </c>
    </row>
    <row r="419" spans="1:8" ht="12">
      <c r="A419" s="66" t="s">
        <v>2176</v>
      </c>
      <c r="B419" s="27" t="s">
        <v>2177</v>
      </c>
      <c r="C419" s="78" t="s">
        <v>2469</v>
      </c>
      <c r="D419" s="78"/>
      <c r="E419" s="80">
        <v>0.0104</v>
      </c>
      <c r="F419" s="81"/>
      <c r="G419" s="79">
        <v>437.8091316545307</v>
      </c>
      <c r="H419" s="79">
        <v>465.7157543464773</v>
      </c>
    </row>
    <row r="420" spans="1:8" ht="12">
      <c r="A420" s="66" t="s">
        <v>314</v>
      </c>
      <c r="B420" s="66" t="s">
        <v>315</v>
      </c>
      <c r="C420" s="78" t="s">
        <v>2469</v>
      </c>
      <c r="D420" s="79"/>
      <c r="E420" s="80">
        <v>0.0332</v>
      </c>
      <c r="F420" s="81"/>
      <c r="G420" s="79">
        <v>1397.6214587433096</v>
      </c>
      <c r="H420" s="79">
        <v>1486.707985029139</v>
      </c>
    </row>
    <row r="421" spans="1:8" ht="12">
      <c r="A421" s="66" t="s">
        <v>316</v>
      </c>
      <c r="B421" s="66" t="s">
        <v>317</v>
      </c>
      <c r="C421" s="78" t="s">
        <v>2469</v>
      </c>
      <c r="D421" s="79"/>
      <c r="E421" s="80">
        <v>0.027</v>
      </c>
      <c r="F421" s="81"/>
      <c r="G421" s="79">
        <v>1136.6198610261854</v>
      </c>
      <c r="H421" s="79">
        <v>1209.069746861047</v>
      </c>
    </row>
    <row r="422" spans="1:8" ht="12">
      <c r="A422" s="66" t="s">
        <v>2178</v>
      </c>
      <c r="B422" s="27" t="s">
        <v>2179</v>
      </c>
      <c r="C422" s="66">
        <v>0</v>
      </c>
      <c r="D422" s="331" t="s">
        <v>1374</v>
      </c>
      <c r="E422" s="331"/>
      <c r="F422" s="331"/>
      <c r="G422" s="331"/>
      <c r="H422" s="331"/>
    </row>
    <row r="423" spans="1:8" ht="12">
      <c r="A423" s="66" t="s">
        <v>318</v>
      </c>
      <c r="B423" s="66" t="s">
        <v>205</v>
      </c>
      <c r="C423" s="78" t="s">
        <v>2470</v>
      </c>
      <c r="D423" s="79">
        <v>43101.8512</v>
      </c>
      <c r="E423" s="80">
        <v>0.2208</v>
      </c>
      <c r="F423" s="81">
        <v>9616.688585680915</v>
      </c>
      <c r="G423" s="79">
        <v>9295.024641280805</v>
      </c>
      <c r="H423" s="79">
        <v>9887.503707663673</v>
      </c>
    </row>
    <row r="424" spans="1:8" ht="12">
      <c r="A424" s="66" t="s">
        <v>319</v>
      </c>
      <c r="B424" s="66" t="s">
        <v>206</v>
      </c>
      <c r="C424" s="78" t="s">
        <v>2470</v>
      </c>
      <c r="D424" s="79">
        <v>13000</v>
      </c>
      <c r="E424" s="80">
        <v>0.068</v>
      </c>
      <c r="F424" s="81">
        <v>2961.661339793036</v>
      </c>
      <c r="G424" s="79">
        <v>2862.5981685103934</v>
      </c>
      <c r="H424" s="79">
        <v>3045.0645476500445</v>
      </c>
    </row>
    <row r="425" spans="1:8" ht="12">
      <c r="A425" s="66" t="s">
        <v>320</v>
      </c>
      <c r="B425" s="66" t="s">
        <v>321</v>
      </c>
      <c r="C425" s="78" t="s">
        <v>2470</v>
      </c>
      <c r="D425" s="331" t="s">
        <v>1374</v>
      </c>
      <c r="E425" s="331"/>
      <c r="F425" s="331"/>
      <c r="G425" s="331"/>
      <c r="H425" s="331"/>
    </row>
    <row r="426" spans="1:8" ht="12">
      <c r="A426" s="66" t="s">
        <v>322</v>
      </c>
      <c r="B426" s="66" t="s">
        <v>323</v>
      </c>
      <c r="C426" s="78" t="s">
        <v>2470</v>
      </c>
      <c r="D426" s="331" t="s">
        <v>1374</v>
      </c>
      <c r="E426" s="331"/>
      <c r="F426" s="331"/>
      <c r="G426" s="331"/>
      <c r="H426" s="331"/>
    </row>
    <row r="427" spans="1:8" ht="12">
      <c r="A427" s="66" t="s">
        <v>324</v>
      </c>
      <c r="B427" s="66" t="s">
        <v>325</v>
      </c>
      <c r="C427" s="78" t="s">
        <v>2470</v>
      </c>
      <c r="D427" s="331" t="s">
        <v>1374</v>
      </c>
      <c r="E427" s="331"/>
      <c r="F427" s="331"/>
      <c r="G427" s="331"/>
      <c r="H427" s="331"/>
    </row>
    <row r="428" spans="1:8" ht="12">
      <c r="A428" s="66" t="s">
        <v>326</v>
      </c>
      <c r="B428" s="66" t="s">
        <v>327</v>
      </c>
      <c r="C428" s="78" t="s">
        <v>2470</v>
      </c>
      <c r="D428" s="331" t="s">
        <v>1374</v>
      </c>
      <c r="E428" s="331"/>
      <c r="F428" s="331"/>
      <c r="G428" s="331"/>
      <c r="H428" s="331"/>
    </row>
    <row r="429" spans="1:8" ht="12">
      <c r="A429" s="66" t="s">
        <v>328</v>
      </c>
      <c r="B429" s="66" t="s">
        <v>329</v>
      </c>
      <c r="C429" s="78" t="s">
        <v>2470</v>
      </c>
      <c r="D429" s="331" t="s">
        <v>1374</v>
      </c>
      <c r="E429" s="331"/>
      <c r="F429" s="331"/>
      <c r="G429" s="331"/>
      <c r="H429" s="331"/>
    </row>
    <row r="430" spans="1:8" ht="12">
      <c r="A430" s="66" t="s">
        <v>330</v>
      </c>
      <c r="B430" s="66" t="s">
        <v>331</v>
      </c>
      <c r="C430" s="78" t="s">
        <v>2470</v>
      </c>
      <c r="D430" s="331" t="s">
        <v>1374</v>
      </c>
      <c r="E430" s="331"/>
      <c r="F430" s="331"/>
      <c r="G430" s="331"/>
      <c r="H430" s="331"/>
    </row>
    <row r="431" spans="1:8" ht="12">
      <c r="A431" s="66" t="s">
        <v>332</v>
      </c>
      <c r="B431" s="66" t="s">
        <v>333</v>
      </c>
      <c r="C431" s="78" t="s">
        <v>2470</v>
      </c>
      <c r="D431" s="331" t="s">
        <v>1374</v>
      </c>
      <c r="E431" s="331"/>
      <c r="F431" s="331"/>
      <c r="G431" s="331"/>
      <c r="H431" s="331"/>
    </row>
    <row r="432" spans="1:8" ht="12">
      <c r="A432" s="66" t="s">
        <v>334</v>
      </c>
      <c r="B432" s="66" t="s">
        <v>335</v>
      </c>
      <c r="C432" s="78" t="s">
        <v>2470</v>
      </c>
      <c r="D432" s="331" t="s">
        <v>1374</v>
      </c>
      <c r="E432" s="331"/>
      <c r="F432" s="331"/>
      <c r="G432" s="331"/>
      <c r="H432" s="331"/>
    </row>
    <row r="433" spans="1:8" ht="12">
      <c r="A433" s="66" t="s">
        <v>336</v>
      </c>
      <c r="B433" s="66" t="s">
        <v>337</v>
      </c>
      <c r="C433" s="78" t="s">
        <v>2470</v>
      </c>
      <c r="D433" s="331" t="s">
        <v>1374</v>
      </c>
      <c r="E433" s="331"/>
      <c r="F433" s="331"/>
      <c r="G433" s="331"/>
      <c r="H433" s="331"/>
    </row>
    <row r="434" spans="1:8" ht="12">
      <c r="A434" s="66" t="s">
        <v>338</v>
      </c>
      <c r="B434" s="66" t="s">
        <v>339</v>
      </c>
      <c r="C434" s="78" t="s">
        <v>2470</v>
      </c>
      <c r="D434" s="331" t="s">
        <v>1374</v>
      </c>
      <c r="E434" s="331"/>
      <c r="F434" s="331"/>
      <c r="G434" s="331"/>
      <c r="H434" s="331"/>
    </row>
    <row r="435" spans="1:8" ht="12">
      <c r="A435" s="66" t="s">
        <v>340</v>
      </c>
      <c r="B435" s="66" t="s">
        <v>341</v>
      </c>
      <c r="C435" s="78" t="s">
        <v>2470</v>
      </c>
      <c r="D435" s="331" t="s">
        <v>1374</v>
      </c>
      <c r="E435" s="331"/>
      <c r="F435" s="331"/>
      <c r="G435" s="331"/>
      <c r="H435" s="331"/>
    </row>
  </sheetData>
  <sheetProtection/>
  <mergeCells count="13">
    <mergeCell ref="D435:H435"/>
    <mergeCell ref="D429:H429"/>
    <mergeCell ref="D430:H430"/>
    <mergeCell ref="D431:H431"/>
    <mergeCell ref="D432:H432"/>
    <mergeCell ref="D433:H433"/>
    <mergeCell ref="D434:H434"/>
    <mergeCell ref="F1:H1"/>
    <mergeCell ref="D422:H422"/>
    <mergeCell ref="D425:H425"/>
    <mergeCell ref="D426:H426"/>
    <mergeCell ref="D427:H427"/>
    <mergeCell ref="D428:H42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2"/>
  <sheetViews>
    <sheetView zoomScalePageLayoutView="0" workbookViewId="0" topLeftCell="A185">
      <selection activeCell="E3" sqref="E3:E421"/>
    </sheetView>
  </sheetViews>
  <sheetFormatPr defaultColWidth="9.140625" defaultRowHeight="12.75"/>
  <cols>
    <col min="1" max="1" width="6.28125" style="0" bestFit="1" customWidth="1"/>
    <col min="2" max="2" width="85.57421875" style="0" bestFit="1" customWidth="1"/>
    <col min="3" max="3" width="8.7109375" style="0" bestFit="1" customWidth="1"/>
  </cols>
  <sheetData>
    <row r="1" spans="1:3" ht="12.75" thickBot="1">
      <c r="A1" s="86" t="s">
        <v>196</v>
      </c>
      <c r="B1" s="86" t="s">
        <v>2471</v>
      </c>
      <c r="C1" s="86" t="s">
        <v>2472</v>
      </c>
    </row>
    <row r="2" spans="1:3" ht="12">
      <c r="A2" t="s">
        <v>1383</v>
      </c>
      <c r="B2" t="s">
        <v>2180</v>
      </c>
      <c r="C2">
        <v>1.6843</v>
      </c>
    </row>
    <row r="3" spans="1:3" ht="12">
      <c r="A3" t="s">
        <v>1385</v>
      </c>
      <c r="B3" t="s">
        <v>2181</v>
      </c>
      <c r="C3">
        <v>0.09</v>
      </c>
    </row>
    <row r="4" spans="1:3" ht="12">
      <c r="A4" t="s">
        <v>1387</v>
      </c>
      <c r="B4" t="s">
        <v>2182</v>
      </c>
      <c r="C4">
        <v>1.51</v>
      </c>
    </row>
    <row r="5" spans="1:3" ht="12">
      <c r="A5" t="s">
        <v>1389</v>
      </c>
      <c r="B5" t="s">
        <v>2183</v>
      </c>
      <c r="C5">
        <v>1.0269</v>
      </c>
    </row>
    <row r="6" spans="1:3" ht="12">
      <c r="A6" t="s">
        <v>273</v>
      </c>
      <c r="B6" t="s">
        <v>2184</v>
      </c>
      <c r="C6">
        <v>1.1106</v>
      </c>
    </row>
    <row r="7" spans="1:3" ht="12">
      <c r="A7" t="s">
        <v>1391</v>
      </c>
      <c r="B7" t="s">
        <v>2185</v>
      </c>
      <c r="C7">
        <v>0.17</v>
      </c>
    </row>
    <row r="8" spans="1:3" ht="12">
      <c r="A8" t="s">
        <v>1393</v>
      </c>
      <c r="B8" t="s">
        <v>2186</v>
      </c>
      <c r="C8">
        <v>0.32</v>
      </c>
    </row>
    <row r="9" spans="1:3" ht="12">
      <c r="A9" t="s">
        <v>1403</v>
      </c>
      <c r="B9" t="s">
        <v>2187</v>
      </c>
      <c r="C9">
        <v>0.2</v>
      </c>
    </row>
    <row r="10" spans="1:3" ht="12">
      <c r="A10" t="s">
        <v>1405</v>
      </c>
      <c r="B10" t="s">
        <v>2188</v>
      </c>
      <c r="C10">
        <v>0.28</v>
      </c>
    </row>
    <row r="11" spans="1:3" ht="12">
      <c r="A11" t="s">
        <v>1417</v>
      </c>
      <c r="B11" t="s">
        <v>2189</v>
      </c>
      <c r="C11">
        <v>0.32</v>
      </c>
    </row>
    <row r="12" spans="1:3" ht="12">
      <c r="A12" t="s">
        <v>1419</v>
      </c>
      <c r="B12" t="s">
        <v>2190</v>
      </c>
      <c r="C12">
        <v>0.4394</v>
      </c>
    </row>
    <row r="13" spans="1:3" ht="12">
      <c r="A13" t="s">
        <v>1421</v>
      </c>
      <c r="B13" t="s">
        <v>2191</v>
      </c>
      <c r="C13">
        <v>0.04</v>
      </c>
    </row>
    <row r="14" spans="1:3" ht="12">
      <c r="A14" t="s">
        <v>2192</v>
      </c>
      <c r="B14" t="s">
        <v>2193</v>
      </c>
      <c r="C14">
        <v>0.32</v>
      </c>
    </row>
    <row r="15" spans="1:3" ht="12">
      <c r="A15" t="s">
        <v>2194</v>
      </c>
      <c r="B15" t="s">
        <v>2195</v>
      </c>
      <c r="C15">
        <v>0.15</v>
      </c>
    </row>
    <row r="16" spans="1:3" ht="12">
      <c r="A16" t="s">
        <v>1425</v>
      </c>
      <c r="B16" t="s">
        <v>2196</v>
      </c>
      <c r="C16">
        <v>0.17</v>
      </c>
    </row>
    <row r="17" spans="1:3" ht="12">
      <c r="A17" t="s">
        <v>1427</v>
      </c>
      <c r="B17" t="s">
        <v>2197</v>
      </c>
      <c r="C17">
        <v>0.23</v>
      </c>
    </row>
    <row r="18" spans="1:3" ht="12">
      <c r="A18" t="s">
        <v>1429</v>
      </c>
      <c r="B18" t="s">
        <v>2198</v>
      </c>
      <c r="C18">
        <v>0.04</v>
      </c>
    </row>
    <row r="19" spans="1:3" ht="12">
      <c r="A19" t="s">
        <v>1431</v>
      </c>
      <c r="B19" t="s">
        <v>2199</v>
      </c>
      <c r="C19">
        <v>0.08</v>
      </c>
    </row>
    <row r="20" spans="1:3" ht="12">
      <c r="A20" t="s">
        <v>1433</v>
      </c>
      <c r="B20" t="s">
        <v>2200</v>
      </c>
      <c r="C20">
        <v>0.03</v>
      </c>
    </row>
    <row r="21" spans="1:3" ht="12">
      <c r="A21" t="s">
        <v>1439</v>
      </c>
      <c r="B21" t="s">
        <v>2201</v>
      </c>
      <c r="C21">
        <v>0.04</v>
      </c>
    </row>
    <row r="22" spans="1:3" ht="12">
      <c r="A22" t="s">
        <v>1441</v>
      </c>
      <c r="B22" t="s">
        <v>2202</v>
      </c>
      <c r="C22">
        <v>0.03</v>
      </c>
    </row>
    <row r="23" spans="1:3" ht="12">
      <c r="A23" t="s">
        <v>1449</v>
      </c>
      <c r="B23" t="s">
        <v>2203</v>
      </c>
      <c r="C23">
        <v>2.2414</v>
      </c>
    </row>
    <row r="24" spans="1:3" ht="12">
      <c r="A24" t="s">
        <v>1451</v>
      </c>
      <c r="B24" t="s">
        <v>2204</v>
      </c>
      <c r="C24">
        <v>0.22</v>
      </c>
    </row>
    <row r="25" spans="1:3" ht="12">
      <c r="A25" t="s">
        <v>1453</v>
      </c>
      <c r="B25" t="s">
        <v>2205</v>
      </c>
      <c r="C25">
        <v>0.33</v>
      </c>
    </row>
    <row r="26" spans="1:3" ht="12">
      <c r="A26" t="s">
        <v>1455</v>
      </c>
      <c r="B26" t="s">
        <v>2206</v>
      </c>
      <c r="C26">
        <v>0.66</v>
      </c>
    </row>
    <row r="27" spans="1:3" ht="12">
      <c r="A27" t="s">
        <v>1457</v>
      </c>
      <c r="B27" t="s">
        <v>2207</v>
      </c>
      <c r="C27">
        <v>0.29</v>
      </c>
    </row>
    <row r="28" spans="1:3" ht="12">
      <c r="A28" t="s">
        <v>1459</v>
      </c>
      <c r="B28" t="s">
        <v>2208</v>
      </c>
      <c r="C28">
        <v>0.14</v>
      </c>
    </row>
    <row r="29" spans="1:3" ht="12">
      <c r="A29" t="s">
        <v>1461</v>
      </c>
      <c r="B29" t="s">
        <v>2209</v>
      </c>
      <c r="C29">
        <v>0.2695</v>
      </c>
    </row>
    <row r="30" spans="1:3" ht="12">
      <c r="A30" t="s">
        <v>1463</v>
      </c>
      <c r="B30" t="s">
        <v>2210</v>
      </c>
      <c r="C30">
        <v>0.44</v>
      </c>
    </row>
    <row r="31" spans="1:3" ht="12">
      <c r="A31" t="s">
        <v>1465</v>
      </c>
      <c r="B31" t="s">
        <v>2211</v>
      </c>
      <c r="C31">
        <v>0.28</v>
      </c>
    </row>
    <row r="32" spans="1:3" ht="12">
      <c r="A32" t="s">
        <v>1467</v>
      </c>
      <c r="B32" t="s">
        <v>2212</v>
      </c>
      <c r="C32">
        <v>0.18</v>
      </c>
    </row>
    <row r="33" spans="1:3" ht="12">
      <c r="A33" t="s">
        <v>1469</v>
      </c>
      <c r="B33" t="s">
        <v>2213</v>
      </c>
      <c r="C33">
        <v>0.11</v>
      </c>
    </row>
    <row r="34" spans="1:3" ht="12">
      <c r="A34" t="s">
        <v>1471</v>
      </c>
      <c r="B34" t="s">
        <v>2214</v>
      </c>
      <c r="C34">
        <v>0.2681</v>
      </c>
    </row>
    <row r="35" spans="1:3" ht="12">
      <c r="A35" t="s">
        <v>1473</v>
      </c>
      <c r="B35" t="s">
        <v>2215</v>
      </c>
      <c r="C35">
        <v>0.06</v>
      </c>
    </row>
    <row r="36" spans="1:3" ht="12">
      <c r="A36" t="s">
        <v>1475</v>
      </c>
      <c r="B36" t="s">
        <v>2216</v>
      </c>
      <c r="C36">
        <v>0.13</v>
      </c>
    </row>
    <row r="37" spans="1:3" ht="12">
      <c r="A37" t="s">
        <v>1477</v>
      </c>
      <c r="B37" t="s">
        <v>2217</v>
      </c>
      <c r="C37">
        <v>0.21</v>
      </c>
    </row>
    <row r="38" spans="1:3" ht="12">
      <c r="A38" t="s">
        <v>1481</v>
      </c>
      <c r="B38" t="s">
        <v>2218</v>
      </c>
      <c r="C38">
        <v>0.11</v>
      </c>
    </row>
    <row r="39" spans="1:3" ht="12">
      <c r="A39" t="s">
        <v>1483</v>
      </c>
      <c r="B39" t="s">
        <v>2219</v>
      </c>
      <c r="C39">
        <v>0.05</v>
      </c>
    </row>
    <row r="40" spans="1:3" ht="12">
      <c r="A40" t="s">
        <v>1487</v>
      </c>
      <c r="B40" t="s">
        <v>2220</v>
      </c>
      <c r="C40">
        <v>0.04</v>
      </c>
    </row>
    <row r="41" spans="1:3" ht="12">
      <c r="A41" t="s">
        <v>1489</v>
      </c>
      <c r="B41" t="s">
        <v>2221</v>
      </c>
      <c r="C41">
        <v>0.05</v>
      </c>
    </row>
    <row r="42" spans="1:3" ht="12">
      <c r="A42" t="s">
        <v>1491</v>
      </c>
      <c r="B42" t="s">
        <v>2222</v>
      </c>
      <c r="C42">
        <v>0.06</v>
      </c>
    </row>
    <row r="43" spans="1:3" ht="12">
      <c r="A43" t="s">
        <v>281</v>
      </c>
      <c r="B43" t="s">
        <v>2223</v>
      </c>
      <c r="C43">
        <v>10.4096</v>
      </c>
    </row>
    <row r="44" spans="1:3" ht="12">
      <c r="A44" t="s">
        <v>1497</v>
      </c>
      <c r="B44" t="s">
        <v>2224</v>
      </c>
      <c r="C44">
        <v>1.2119</v>
      </c>
    </row>
    <row r="45" spans="1:3" ht="12">
      <c r="A45" t="s">
        <v>1499</v>
      </c>
      <c r="B45" t="s">
        <v>2225</v>
      </c>
      <c r="C45">
        <v>0.5435</v>
      </c>
    </row>
    <row r="46" spans="1:3" ht="12">
      <c r="A46" t="s">
        <v>282</v>
      </c>
      <c r="B46" t="s">
        <v>2226</v>
      </c>
      <c r="C46">
        <v>0.8266</v>
      </c>
    </row>
    <row r="47" spans="1:3" ht="12">
      <c r="A47" t="s">
        <v>1502</v>
      </c>
      <c r="B47" t="s">
        <v>2227</v>
      </c>
      <c r="C47">
        <v>0.23</v>
      </c>
    </row>
    <row r="48" spans="1:3" ht="12">
      <c r="A48" t="s">
        <v>283</v>
      </c>
      <c r="B48" t="s">
        <v>2228</v>
      </c>
      <c r="C48">
        <v>0.09</v>
      </c>
    </row>
    <row r="49" spans="1:3" ht="12">
      <c r="A49" t="s">
        <v>1504</v>
      </c>
      <c r="B49" t="s">
        <v>2229</v>
      </c>
      <c r="C49">
        <v>0.18</v>
      </c>
    </row>
    <row r="50" spans="1:3" ht="12">
      <c r="A50" t="s">
        <v>285</v>
      </c>
      <c r="B50" t="s">
        <v>2230</v>
      </c>
      <c r="C50">
        <v>10.6431</v>
      </c>
    </row>
    <row r="51" spans="1:3" ht="12">
      <c r="A51" t="s">
        <v>1514</v>
      </c>
      <c r="B51" t="s">
        <v>2231</v>
      </c>
      <c r="C51">
        <v>2.6168</v>
      </c>
    </row>
    <row r="52" spans="1:3" ht="12">
      <c r="A52" t="s">
        <v>1516</v>
      </c>
      <c r="B52" t="s">
        <v>2232</v>
      </c>
      <c r="C52">
        <v>2.2052</v>
      </c>
    </row>
    <row r="53" spans="1:3" ht="12">
      <c r="A53" t="s">
        <v>1518</v>
      </c>
      <c r="B53" t="s">
        <v>2233</v>
      </c>
      <c r="C53">
        <v>1.9482</v>
      </c>
    </row>
    <row r="54" spans="1:3" ht="12">
      <c r="A54" t="s">
        <v>1520</v>
      </c>
      <c r="B54" t="s">
        <v>2234</v>
      </c>
      <c r="C54">
        <v>2.0975</v>
      </c>
    </row>
    <row r="55" spans="1:3" ht="12">
      <c r="A55" t="s">
        <v>1522</v>
      </c>
      <c r="B55" t="s">
        <v>2235</v>
      </c>
      <c r="C55">
        <v>0.7079</v>
      </c>
    </row>
    <row r="56" spans="1:3" ht="12">
      <c r="A56" t="s">
        <v>1524</v>
      </c>
      <c r="B56" t="s">
        <v>2236</v>
      </c>
      <c r="C56">
        <v>1.6919</v>
      </c>
    </row>
    <row r="57" spans="1:3" ht="12">
      <c r="A57" t="s">
        <v>1526</v>
      </c>
      <c r="B57" t="s">
        <v>2237</v>
      </c>
      <c r="C57">
        <v>0.5401</v>
      </c>
    </row>
    <row r="58" spans="1:3" ht="12">
      <c r="A58" t="s">
        <v>1528</v>
      </c>
      <c r="B58" t="s">
        <v>2238</v>
      </c>
      <c r="C58">
        <v>0.53</v>
      </c>
    </row>
    <row r="59" spans="1:3" ht="12">
      <c r="A59" t="s">
        <v>1530</v>
      </c>
      <c r="B59" t="s">
        <v>2239</v>
      </c>
      <c r="C59">
        <v>0.51</v>
      </c>
    </row>
    <row r="60" spans="1:3" ht="12">
      <c r="A60" t="s">
        <v>1532</v>
      </c>
      <c r="B60" t="s">
        <v>2240</v>
      </c>
      <c r="C60">
        <v>0.68</v>
      </c>
    </row>
    <row r="61" spans="1:3" ht="12">
      <c r="A61" t="s">
        <v>1534</v>
      </c>
      <c r="B61" t="s">
        <v>2241</v>
      </c>
      <c r="C61">
        <v>0.16</v>
      </c>
    </row>
    <row r="62" spans="1:3" ht="12">
      <c r="A62" t="s">
        <v>1536</v>
      </c>
      <c r="B62" t="s">
        <v>2242</v>
      </c>
      <c r="C62">
        <v>0.45</v>
      </c>
    </row>
    <row r="63" spans="1:3" ht="12">
      <c r="A63" t="s">
        <v>1540</v>
      </c>
      <c r="B63" t="s">
        <v>2243</v>
      </c>
      <c r="C63">
        <v>0.12</v>
      </c>
    </row>
    <row r="64" spans="1:3" ht="12">
      <c r="A64" t="s">
        <v>1546</v>
      </c>
      <c r="B64" t="s">
        <v>2244</v>
      </c>
      <c r="C64">
        <v>0.14</v>
      </c>
    </row>
    <row r="65" spans="1:3" ht="12">
      <c r="A65" t="s">
        <v>1548</v>
      </c>
      <c r="B65" t="s">
        <v>2245</v>
      </c>
      <c r="C65">
        <v>0.05</v>
      </c>
    </row>
    <row r="66" spans="1:3" ht="12">
      <c r="A66" t="s">
        <v>1552</v>
      </c>
      <c r="B66" t="s">
        <v>2246</v>
      </c>
      <c r="C66">
        <v>0.1</v>
      </c>
    </row>
    <row r="67" spans="1:3" ht="12">
      <c r="A67" t="s">
        <v>1554</v>
      </c>
      <c r="B67" t="s">
        <v>2247</v>
      </c>
      <c r="C67">
        <v>0.05</v>
      </c>
    </row>
    <row r="68" spans="1:3" ht="12">
      <c r="A68" t="s">
        <v>1560</v>
      </c>
      <c r="B68" t="s">
        <v>2248</v>
      </c>
      <c r="C68">
        <v>0.18</v>
      </c>
    </row>
    <row r="69" spans="1:3" ht="12">
      <c r="A69" t="s">
        <v>1570</v>
      </c>
      <c r="B69" t="s">
        <v>2249</v>
      </c>
      <c r="C69">
        <v>1.7426</v>
      </c>
    </row>
    <row r="70" spans="1:3" ht="12">
      <c r="A70" t="s">
        <v>1572</v>
      </c>
      <c r="B70" t="s">
        <v>2250</v>
      </c>
      <c r="C70">
        <v>1.2401</v>
      </c>
    </row>
    <row r="71" spans="1:3" ht="12">
      <c r="A71" t="s">
        <v>1574</v>
      </c>
      <c r="B71" t="s">
        <v>2251</v>
      </c>
      <c r="C71">
        <v>1.0406</v>
      </c>
    </row>
    <row r="72" spans="1:3" ht="12">
      <c r="A72" t="s">
        <v>1576</v>
      </c>
      <c r="B72" t="s">
        <v>2252</v>
      </c>
      <c r="C72">
        <v>0.7721</v>
      </c>
    </row>
    <row r="73" spans="1:3" ht="12">
      <c r="A73" t="s">
        <v>1578</v>
      </c>
      <c r="B73" t="s">
        <v>2253</v>
      </c>
      <c r="C73">
        <v>1.0031</v>
      </c>
    </row>
    <row r="74" spans="1:3" ht="12">
      <c r="A74" t="s">
        <v>1580</v>
      </c>
      <c r="B74" t="s">
        <v>2254</v>
      </c>
      <c r="C74">
        <v>0.29</v>
      </c>
    </row>
    <row r="75" spans="1:3" ht="12">
      <c r="A75" t="s">
        <v>1582</v>
      </c>
      <c r="B75" t="s">
        <v>2255</v>
      </c>
      <c r="C75">
        <v>0.42</v>
      </c>
    </row>
    <row r="76" spans="1:3" ht="12">
      <c r="A76" t="s">
        <v>1584</v>
      </c>
      <c r="B76" t="s">
        <v>2256</v>
      </c>
      <c r="C76">
        <v>0.5</v>
      </c>
    </row>
    <row r="77" spans="1:3" ht="12">
      <c r="A77" t="s">
        <v>1586</v>
      </c>
      <c r="B77" t="s">
        <v>2257</v>
      </c>
      <c r="C77">
        <v>0.67</v>
      </c>
    </row>
    <row r="78" spans="1:3" ht="12">
      <c r="A78" t="s">
        <v>1588</v>
      </c>
      <c r="B78" t="s">
        <v>2258</v>
      </c>
      <c r="C78">
        <v>0.4536</v>
      </c>
    </row>
    <row r="79" spans="1:3" ht="12">
      <c r="A79" t="s">
        <v>1590</v>
      </c>
      <c r="B79" t="s">
        <v>2259</v>
      </c>
      <c r="C79">
        <v>0.38</v>
      </c>
    </row>
    <row r="80" spans="1:3" ht="12">
      <c r="A80" t="s">
        <v>1592</v>
      </c>
      <c r="B80" t="s">
        <v>2260</v>
      </c>
      <c r="C80">
        <v>0.4361</v>
      </c>
    </row>
    <row r="81" spans="1:3" ht="12">
      <c r="A81" t="s">
        <v>1594</v>
      </c>
      <c r="B81" t="s">
        <v>2261</v>
      </c>
      <c r="C81">
        <v>0.2</v>
      </c>
    </row>
    <row r="82" spans="1:3" ht="12">
      <c r="A82" t="s">
        <v>1596</v>
      </c>
      <c r="B82" t="s">
        <v>2262</v>
      </c>
      <c r="C82">
        <v>0.12</v>
      </c>
    </row>
    <row r="83" spans="1:3" ht="12">
      <c r="A83" t="s">
        <v>1598</v>
      </c>
      <c r="B83" t="s">
        <v>2263</v>
      </c>
      <c r="C83">
        <v>0.19</v>
      </c>
    </row>
    <row r="84" spans="1:3" ht="12">
      <c r="A84" t="s">
        <v>1600</v>
      </c>
      <c r="B84" t="s">
        <v>2264</v>
      </c>
      <c r="C84">
        <v>0.11</v>
      </c>
    </row>
    <row r="85" spans="1:3" ht="12">
      <c r="A85" t="s">
        <v>1602</v>
      </c>
      <c r="B85" t="s">
        <v>2265</v>
      </c>
      <c r="C85">
        <v>0.15</v>
      </c>
    </row>
    <row r="86" spans="1:3" ht="12">
      <c r="A86" t="s">
        <v>1604</v>
      </c>
      <c r="B86" t="s">
        <v>2266</v>
      </c>
      <c r="C86">
        <v>0.13</v>
      </c>
    </row>
    <row r="87" spans="1:3" ht="12">
      <c r="A87" t="s">
        <v>1606</v>
      </c>
      <c r="B87" t="s">
        <v>2267</v>
      </c>
      <c r="C87">
        <v>0.11</v>
      </c>
    </row>
    <row r="88" spans="1:3" ht="12">
      <c r="A88" t="s">
        <v>1608</v>
      </c>
      <c r="B88" t="s">
        <v>2268</v>
      </c>
      <c r="C88">
        <v>0.12</v>
      </c>
    </row>
    <row r="89" spans="1:3" ht="12">
      <c r="A89" t="s">
        <v>1610</v>
      </c>
      <c r="B89" t="s">
        <v>2269</v>
      </c>
      <c r="C89">
        <v>0.24</v>
      </c>
    </row>
    <row r="90" spans="1:3" ht="12">
      <c r="A90" t="s">
        <v>286</v>
      </c>
      <c r="B90" t="s">
        <v>2270</v>
      </c>
      <c r="C90">
        <v>0.15</v>
      </c>
    </row>
    <row r="91" spans="1:3" ht="12">
      <c r="A91" t="s">
        <v>288</v>
      </c>
      <c r="B91" t="s">
        <v>2271</v>
      </c>
      <c r="C91">
        <v>0.25</v>
      </c>
    </row>
    <row r="92" spans="1:3" ht="12">
      <c r="A92" t="s">
        <v>290</v>
      </c>
      <c r="B92" t="s">
        <v>2272</v>
      </c>
      <c r="C92">
        <v>7.8999</v>
      </c>
    </row>
    <row r="93" spans="1:3" ht="12">
      <c r="A93" t="s">
        <v>291</v>
      </c>
      <c r="B93" t="s">
        <v>2273</v>
      </c>
      <c r="C93">
        <v>8.7367</v>
      </c>
    </row>
    <row r="94" spans="1:3" ht="12">
      <c r="A94" t="s">
        <v>1624</v>
      </c>
      <c r="B94" t="s">
        <v>2274</v>
      </c>
      <c r="C94">
        <v>2.1506</v>
      </c>
    </row>
    <row r="95" spans="1:3" ht="12">
      <c r="A95" t="s">
        <v>1626</v>
      </c>
      <c r="B95" t="s">
        <v>2275</v>
      </c>
      <c r="C95">
        <v>0.66</v>
      </c>
    </row>
    <row r="96" spans="1:3" ht="12">
      <c r="A96" t="s">
        <v>1628</v>
      </c>
      <c r="B96" t="s">
        <v>2276</v>
      </c>
      <c r="C96">
        <v>0.7938</v>
      </c>
    </row>
    <row r="97" spans="1:3" ht="12">
      <c r="A97" t="s">
        <v>1630</v>
      </c>
      <c r="B97" t="s">
        <v>2277</v>
      </c>
      <c r="C97">
        <v>0.6077</v>
      </c>
    </row>
    <row r="98" spans="1:3" ht="12">
      <c r="A98" t="s">
        <v>1632</v>
      </c>
      <c r="B98" t="s">
        <v>2278</v>
      </c>
      <c r="C98">
        <v>0.4888</v>
      </c>
    </row>
    <row r="99" spans="1:3" ht="12">
      <c r="A99" t="s">
        <v>1634</v>
      </c>
      <c r="B99" t="s">
        <v>2279</v>
      </c>
      <c r="C99">
        <v>0.26</v>
      </c>
    </row>
    <row r="100" spans="1:3" ht="12">
      <c r="A100" t="s">
        <v>1636</v>
      </c>
      <c r="B100" t="s">
        <v>2280</v>
      </c>
      <c r="C100">
        <v>0.27</v>
      </c>
    </row>
    <row r="101" spans="1:3" ht="12">
      <c r="A101" t="s">
        <v>1646</v>
      </c>
      <c r="B101" t="s">
        <v>2281</v>
      </c>
      <c r="C101">
        <v>1.0328</v>
      </c>
    </row>
    <row r="102" spans="1:3" ht="12">
      <c r="A102" t="s">
        <v>1648</v>
      </c>
      <c r="B102" t="s">
        <v>2282</v>
      </c>
      <c r="C102">
        <v>0.37</v>
      </c>
    </row>
    <row r="103" spans="1:3" ht="12">
      <c r="A103" t="s">
        <v>1650</v>
      </c>
      <c r="B103" t="s">
        <v>2283</v>
      </c>
      <c r="C103">
        <v>1.1627</v>
      </c>
    </row>
    <row r="104" spans="1:3" ht="12">
      <c r="A104" t="s">
        <v>1652</v>
      </c>
      <c r="B104" t="s">
        <v>2284</v>
      </c>
      <c r="C104">
        <v>0.75</v>
      </c>
    </row>
    <row r="105" spans="1:3" ht="12">
      <c r="A105" t="s">
        <v>1654</v>
      </c>
      <c r="B105" t="s">
        <v>2285</v>
      </c>
      <c r="C105">
        <v>0.39</v>
      </c>
    </row>
    <row r="106" spans="1:3" ht="12">
      <c r="A106" t="s">
        <v>1656</v>
      </c>
      <c r="B106" t="s">
        <v>2286</v>
      </c>
      <c r="C106">
        <v>0.41</v>
      </c>
    </row>
    <row r="107" spans="1:3" ht="12">
      <c r="A107" t="s">
        <v>1658</v>
      </c>
      <c r="B107" t="s">
        <v>2287</v>
      </c>
      <c r="C107">
        <v>0.4</v>
      </c>
    </row>
    <row r="108" spans="1:3" ht="12">
      <c r="A108" t="s">
        <v>1660</v>
      </c>
      <c r="B108" t="s">
        <v>2288</v>
      </c>
      <c r="C108">
        <v>0.6755</v>
      </c>
    </row>
    <row r="109" spans="1:3" ht="12">
      <c r="A109" t="s">
        <v>1662</v>
      </c>
      <c r="B109" t="s">
        <v>2289</v>
      </c>
      <c r="C109">
        <v>1.174</v>
      </c>
    </row>
    <row r="110" spans="1:3" ht="12">
      <c r="A110" t="s">
        <v>1664</v>
      </c>
      <c r="B110" t="s">
        <v>2290</v>
      </c>
      <c r="C110">
        <v>0.58</v>
      </c>
    </row>
    <row r="111" spans="1:3" ht="12">
      <c r="A111" t="s">
        <v>1666</v>
      </c>
      <c r="B111" t="s">
        <v>2291</v>
      </c>
      <c r="C111">
        <v>0.69</v>
      </c>
    </row>
    <row r="112" spans="1:3" ht="12">
      <c r="A112" t="s">
        <v>1668</v>
      </c>
      <c r="B112" t="s">
        <v>2292</v>
      </c>
      <c r="C112">
        <v>0.58</v>
      </c>
    </row>
    <row r="113" spans="1:3" ht="12">
      <c r="A113" t="s">
        <v>1670</v>
      </c>
      <c r="B113" t="s">
        <v>2293</v>
      </c>
      <c r="C113">
        <v>0.41</v>
      </c>
    </row>
    <row r="114" spans="1:3" ht="12">
      <c r="A114" t="s">
        <v>1672</v>
      </c>
      <c r="B114" t="s">
        <v>2294</v>
      </c>
      <c r="C114">
        <v>0.53</v>
      </c>
    </row>
    <row r="115" spans="1:3" ht="12">
      <c r="A115" t="s">
        <v>1674</v>
      </c>
      <c r="B115" t="s">
        <v>2295</v>
      </c>
      <c r="C115">
        <v>0.27</v>
      </c>
    </row>
    <row r="116" spans="1:3" ht="12">
      <c r="A116" t="s">
        <v>1676</v>
      </c>
      <c r="B116" t="s">
        <v>2296</v>
      </c>
      <c r="C116">
        <v>0.5751</v>
      </c>
    </row>
    <row r="117" spans="1:3" ht="12">
      <c r="A117" t="s">
        <v>1678</v>
      </c>
      <c r="B117" t="s">
        <v>2297</v>
      </c>
      <c r="C117">
        <v>1.0831</v>
      </c>
    </row>
    <row r="118" spans="1:3" ht="12">
      <c r="A118" t="s">
        <v>1680</v>
      </c>
      <c r="B118" t="s">
        <v>2298</v>
      </c>
      <c r="C118">
        <v>0.34</v>
      </c>
    </row>
    <row r="119" spans="1:3" ht="12">
      <c r="A119" t="s">
        <v>1682</v>
      </c>
      <c r="B119" t="s">
        <v>2299</v>
      </c>
      <c r="C119">
        <v>0.37</v>
      </c>
    </row>
    <row r="120" spans="1:3" ht="12">
      <c r="A120" t="s">
        <v>1684</v>
      </c>
      <c r="B120" t="s">
        <v>2300</v>
      </c>
      <c r="C120">
        <v>0.4</v>
      </c>
    </row>
    <row r="121" spans="1:3" ht="12">
      <c r="A121" t="s">
        <v>1686</v>
      </c>
      <c r="B121" t="s">
        <v>2301</v>
      </c>
      <c r="C121">
        <v>0.13</v>
      </c>
    </row>
    <row r="122" spans="1:3" ht="12">
      <c r="A122" t="s">
        <v>1690</v>
      </c>
      <c r="B122" t="s">
        <v>2302</v>
      </c>
      <c r="C122">
        <v>0.12</v>
      </c>
    </row>
    <row r="123" spans="1:3" ht="12">
      <c r="A123" t="s">
        <v>1692</v>
      </c>
      <c r="B123" t="s">
        <v>2303</v>
      </c>
      <c r="C123">
        <v>0.1</v>
      </c>
    </row>
    <row r="124" spans="1:3" ht="12">
      <c r="A124" t="s">
        <v>1694</v>
      </c>
      <c r="B124" t="s">
        <v>2304</v>
      </c>
      <c r="C124">
        <v>0.12</v>
      </c>
    </row>
    <row r="125" spans="1:3" ht="12">
      <c r="A125" t="s">
        <v>1696</v>
      </c>
      <c r="B125" t="s">
        <v>2305</v>
      </c>
      <c r="C125">
        <v>0.1</v>
      </c>
    </row>
    <row r="126" spans="1:3" ht="12">
      <c r="A126" t="s">
        <v>1698</v>
      </c>
      <c r="B126" t="s">
        <v>2306</v>
      </c>
      <c r="C126">
        <v>0.04</v>
      </c>
    </row>
    <row r="127" spans="1:3" ht="12">
      <c r="A127" t="s">
        <v>1700</v>
      </c>
      <c r="B127" t="s">
        <v>2307</v>
      </c>
      <c r="C127">
        <v>0.07</v>
      </c>
    </row>
    <row r="128" spans="1:3" ht="12">
      <c r="A128" t="s">
        <v>1702</v>
      </c>
      <c r="B128" t="s">
        <v>2308</v>
      </c>
      <c r="C128">
        <v>0.08</v>
      </c>
    </row>
    <row r="129" spans="1:3" ht="12">
      <c r="A129" t="s">
        <v>1706</v>
      </c>
      <c r="B129" t="s">
        <v>2309</v>
      </c>
      <c r="C129">
        <v>0.1</v>
      </c>
    </row>
    <row r="130" spans="1:3" ht="12">
      <c r="A130" t="s">
        <v>1710</v>
      </c>
      <c r="B130" t="s">
        <v>2310</v>
      </c>
      <c r="C130">
        <v>0.03</v>
      </c>
    </row>
    <row r="131" spans="1:3" ht="12">
      <c r="A131" t="s">
        <v>1719</v>
      </c>
      <c r="B131" t="s">
        <v>2311</v>
      </c>
      <c r="C131">
        <v>0.37</v>
      </c>
    </row>
    <row r="132" spans="1:3" ht="12">
      <c r="A132" t="s">
        <v>1721</v>
      </c>
      <c r="B132" t="s">
        <v>2312</v>
      </c>
      <c r="C132">
        <v>0.28</v>
      </c>
    </row>
    <row r="133" spans="1:3" ht="12">
      <c r="A133" t="s">
        <v>1723</v>
      </c>
      <c r="B133" t="s">
        <v>2313</v>
      </c>
      <c r="C133">
        <v>0.22</v>
      </c>
    </row>
    <row r="134" spans="1:3" ht="12">
      <c r="A134" t="s">
        <v>293</v>
      </c>
      <c r="B134" t="s">
        <v>2314</v>
      </c>
      <c r="C134">
        <v>0.14</v>
      </c>
    </row>
    <row r="135" spans="1:3" ht="12">
      <c r="A135" t="s">
        <v>1726</v>
      </c>
      <c r="B135" t="s">
        <v>2315</v>
      </c>
      <c r="C135">
        <v>0.04</v>
      </c>
    </row>
    <row r="136" spans="1:3" ht="12">
      <c r="A136" t="s">
        <v>1728</v>
      </c>
      <c r="B136" t="s">
        <v>2316</v>
      </c>
      <c r="C136">
        <v>0.07</v>
      </c>
    </row>
    <row r="137" spans="1:3" ht="12">
      <c r="A137" t="s">
        <v>1730</v>
      </c>
      <c r="B137" t="s">
        <v>2317</v>
      </c>
      <c r="C137">
        <v>0.09</v>
      </c>
    </row>
    <row r="138" spans="1:3" ht="12">
      <c r="A138" t="s">
        <v>1732</v>
      </c>
      <c r="B138" t="s">
        <v>2318</v>
      </c>
      <c r="C138">
        <v>0.06</v>
      </c>
    </row>
    <row r="139" spans="1:3" ht="12">
      <c r="A139" t="s">
        <v>1734</v>
      </c>
      <c r="B139" t="s">
        <v>2319</v>
      </c>
      <c r="C139">
        <v>0.05</v>
      </c>
    </row>
    <row r="140" spans="1:3" ht="12">
      <c r="A140" t="s">
        <v>1746</v>
      </c>
      <c r="B140" t="s">
        <v>2320</v>
      </c>
      <c r="C140">
        <v>1.16</v>
      </c>
    </row>
    <row r="141" spans="1:3" ht="12">
      <c r="A141" t="s">
        <v>1748</v>
      </c>
      <c r="B141" t="s">
        <v>2321</v>
      </c>
      <c r="C141">
        <v>0.45</v>
      </c>
    </row>
    <row r="142" spans="1:3" ht="12">
      <c r="A142" t="s">
        <v>1750</v>
      </c>
      <c r="B142" t="s">
        <v>2322</v>
      </c>
      <c r="C142">
        <v>0.83</v>
      </c>
    </row>
    <row r="143" spans="1:3" ht="12">
      <c r="A143" t="s">
        <v>1752</v>
      </c>
      <c r="B143" t="s">
        <v>2323</v>
      </c>
      <c r="C143">
        <v>0.55</v>
      </c>
    </row>
    <row r="144" spans="1:3" ht="12">
      <c r="A144" t="s">
        <v>1754</v>
      </c>
      <c r="B144" t="s">
        <v>2324</v>
      </c>
      <c r="C144">
        <v>0.34</v>
      </c>
    </row>
    <row r="145" spans="1:3" ht="12">
      <c r="A145" t="s">
        <v>1756</v>
      </c>
      <c r="B145" t="s">
        <v>2325</v>
      </c>
      <c r="C145">
        <v>0.15</v>
      </c>
    </row>
    <row r="146" spans="1:3" ht="12">
      <c r="A146" t="s">
        <v>1758</v>
      </c>
      <c r="B146" t="s">
        <v>2326</v>
      </c>
      <c r="C146">
        <v>0.18</v>
      </c>
    </row>
    <row r="147" spans="1:3" ht="12">
      <c r="A147" t="s">
        <v>1766</v>
      </c>
      <c r="B147" t="s">
        <v>2327</v>
      </c>
      <c r="C147">
        <v>1.5041</v>
      </c>
    </row>
    <row r="148" spans="1:3" ht="12">
      <c r="A148" t="s">
        <v>294</v>
      </c>
      <c r="B148" t="s">
        <v>2328</v>
      </c>
      <c r="C148">
        <v>1.2704</v>
      </c>
    </row>
    <row r="149" spans="1:3" ht="12">
      <c r="A149" t="s">
        <v>1769</v>
      </c>
      <c r="B149" t="s">
        <v>2329</v>
      </c>
      <c r="C149">
        <v>0.7023</v>
      </c>
    </row>
    <row r="150" spans="1:3" ht="12">
      <c r="A150" t="s">
        <v>1771</v>
      </c>
      <c r="B150" t="s">
        <v>2330</v>
      </c>
      <c r="C150">
        <v>0.6071</v>
      </c>
    </row>
    <row r="151" spans="1:3" ht="12">
      <c r="A151" t="s">
        <v>1773</v>
      </c>
      <c r="B151" t="s">
        <v>2331</v>
      </c>
      <c r="C151">
        <v>0.5911</v>
      </c>
    </row>
    <row r="152" spans="1:3" ht="12">
      <c r="A152" t="s">
        <v>1775</v>
      </c>
      <c r="B152" t="s">
        <v>2332</v>
      </c>
      <c r="C152">
        <v>0.6611</v>
      </c>
    </row>
    <row r="153" spans="1:3" ht="12">
      <c r="A153" t="s">
        <v>295</v>
      </c>
      <c r="B153" t="s">
        <v>2333</v>
      </c>
      <c r="C153">
        <v>0.4566</v>
      </c>
    </row>
    <row r="154" spans="1:3" ht="12">
      <c r="A154" t="s">
        <v>1782</v>
      </c>
      <c r="B154" t="s">
        <v>2334</v>
      </c>
      <c r="C154">
        <v>0.08</v>
      </c>
    </row>
    <row r="155" spans="1:3" ht="12">
      <c r="A155" t="s">
        <v>298</v>
      </c>
      <c r="B155" t="s">
        <v>2335</v>
      </c>
      <c r="C155">
        <v>3.0545</v>
      </c>
    </row>
    <row r="156" spans="1:3" ht="12">
      <c r="A156" t="s">
        <v>1796</v>
      </c>
      <c r="B156" t="s">
        <v>2336</v>
      </c>
      <c r="C156">
        <v>1.0933</v>
      </c>
    </row>
    <row r="157" spans="1:3" ht="12">
      <c r="A157" t="s">
        <v>1798</v>
      </c>
      <c r="B157" t="s">
        <v>2337</v>
      </c>
      <c r="C157">
        <v>0.35</v>
      </c>
    </row>
    <row r="158" spans="1:3" ht="12">
      <c r="A158" t="s">
        <v>1800</v>
      </c>
      <c r="B158" t="s">
        <v>2338</v>
      </c>
      <c r="C158">
        <v>0.3</v>
      </c>
    </row>
    <row r="159" spans="1:3" ht="12">
      <c r="A159" t="s">
        <v>1802</v>
      </c>
      <c r="B159" t="s">
        <v>2339</v>
      </c>
      <c r="C159">
        <v>0.21</v>
      </c>
    </row>
    <row r="160" spans="1:3" ht="12">
      <c r="A160" t="s">
        <v>299</v>
      </c>
      <c r="B160" t="s">
        <v>2340</v>
      </c>
      <c r="C160">
        <v>0.21</v>
      </c>
    </row>
    <row r="161" spans="1:3" ht="12">
      <c r="A161" t="s">
        <v>1805</v>
      </c>
      <c r="B161" t="s">
        <v>2341</v>
      </c>
      <c r="C161">
        <v>0.13</v>
      </c>
    </row>
    <row r="162" spans="1:3" ht="12">
      <c r="A162" t="s">
        <v>1807</v>
      </c>
      <c r="B162" t="s">
        <v>2342</v>
      </c>
      <c r="C162">
        <v>0.12</v>
      </c>
    </row>
    <row r="163" spans="1:3" ht="12">
      <c r="A163" t="s">
        <v>1809</v>
      </c>
      <c r="B163" t="s">
        <v>2343</v>
      </c>
      <c r="C163">
        <v>0.15</v>
      </c>
    </row>
    <row r="164" spans="1:3" ht="12">
      <c r="A164" t="s">
        <v>1811</v>
      </c>
      <c r="B164" t="s">
        <v>2344</v>
      </c>
      <c r="C164">
        <v>0.24</v>
      </c>
    </row>
    <row r="165" spans="1:3" ht="12">
      <c r="A165" t="s">
        <v>1813</v>
      </c>
      <c r="B165" t="s">
        <v>2345</v>
      </c>
      <c r="C165">
        <v>0.1454</v>
      </c>
    </row>
    <row r="166" spans="1:3" ht="12">
      <c r="A166" t="s">
        <v>1815</v>
      </c>
      <c r="B166" t="s">
        <v>2346</v>
      </c>
      <c r="C166">
        <v>0.1021</v>
      </c>
    </row>
    <row r="167" spans="1:3" ht="12">
      <c r="A167" t="s">
        <v>1817</v>
      </c>
      <c r="B167" t="s">
        <v>2347</v>
      </c>
      <c r="C167">
        <v>0.35</v>
      </c>
    </row>
    <row r="168" spans="1:3" ht="12">
      <c r="A168" t="s">
        <v>1819</v>
      </c>
      <c r="B168" t="s">
        <v>2348</v>
      </c>
      <c r="C168">
        <v>0.07</v>
      </c>
    </row>
    <row r="169" spans="1:3" ht="12">
      <c r="A169" t="s">
        <v>1821</v>
      </c>
      <c r="B169" t="s">
        <v>2349</v>
      </c>
      <c r="C169">
        <v>0.07</v>
      </c>
    </row>
    <row r="170" spans="1:3" ht="12">
      <c r="A170" t="s">
        <v>1831</v>
      </c>
      <c r="B170" t="s">
        <v>2350</v>
      </c>
      <c r="C170">
        <v>1.0882</v>
      </c>
    </row>
    <row r="171" spans="1:3" ht="12">
      <c r="A171" t="s">
        <v>1833</v>
      </c>
      <c r="B171" t="s">
        <v>2351</v>
      </c>
      <c r="C171">
        <v>0.52</v>
      </c>
    </row>
    <row r="172" spans="1:3" ht="12">
      <c r="A172" t="s">
        <v>1835</v>
      </c>
      <c r="B172" t="s">
        <v>2352</v>
      </c>
      <c r="C172">
        <v>0.42</v>
      </c>
    </row>
    <row r="173" spans="1:3" ht="12">
      <c r="A173" t="s">
        <v>1837</v>
      </c>
      <c r="B173" t="s">
        <v>2353</v>
      </c>
      <c r="C173">
        <v>0.11</v>
      </c>
    </row>
    <row r="174" spans="1:3" ht="12">
      <c r="A174" t="s">
        <v>1839</v>
      </c>
      <c r="B174" t="s">
        <v>2354</v>
      </c>
      <c r="C174">
        <v>0.28</v>
      </c>
    </row>
    <row r="175" spans="1:3" ht="12">
      <c r="A175" t="s">
        <v>1841</v>
      </c>
      <c r="B175" t="s">
        <v>2355</v>
      </c>
      <c r="C175">
        <v>0.21</v>
      </c>
    </row>
    <row r="176" spans="1:3" ht="12">
      <c r="A176" t="s">
        <v>1843</v>
      </c>
      <c r="B176" t="s">
        <v>2356</v>
      </c>
      <c r="C176">
        <v>0.2</v>
      </c>
    </row>
    <row r="177" spans="1:3" ht="12">
      <c r="A177" t="s">
        <v>1845</v>
      </c>
      <c r="B177" t="s">
        <v>2357</v>
      </c>
      <c r="C177">
        <v>0.12</v>
      </c>
    </row>
    <row r="178" spans="1:3" ht="12">
      <c r="A178" t="s">
        <v>1853</v>
      </c>
      <c r="B178" t="s">
        <v>2358</v>
      </c>
      <c r="C178">
        <v>1.4365</v>
      </c>
    </row>
    <row r="179" spans="1:3" ht="12">
      <c r="A179" t="s">
        <v>1855</v>
      </c>
      <c r="B179" t="s">
        <v>2359</v>
      </c>
      <c r="C179">
        <v>0.9161</v>
      </c>
    </row>
    <row r="180" spans="1:3" ht="12">
      <c r="A180" t="s">
        <v>1857</v>
      </c>
      <c r="B180" t="s">
        <v>2360</v>
      </c>
      <c r="C180">
        <v>0.5</v>
      </c>
    </row>
    <row r="181" spans="1:3" ht="12">
      <c r="A181" t="s">
        <v>300</v>
      </c>
      <c r="B181" t="s">
        <v>2361</v>
      </c>
      <c r="C181">
        <v>1.3269</v>
      </c>
    </row>
    <row r="182" spans="1:3" ht="12">
      <c r="A182" t="s">
        <v>1860</v>
      </c>
      <c r="B182" t="s">
        <v>2362</v>
      </c>
      <c r="C182">
        <v>0.51</v>
      </c>
    </row>
    <row r="183" spans="1:3" ht="12">
      <c r="A183" t="s">
        <v>1862</v>
      </c>
      <c r="B183" t="s">
        <v>2363</v>
      </c>
      <c r="C183">
        <v>0.13</v>
      </c>
    </row>
    <row r="184" spans="1:3" ht="12">
      <c r="A184" t="s">
        <v>1864</v>
      </c>
      <c r="B184" t="s">
        <v>2364</v>
      </c>
      <c r="C184">
        <v>0.41</v>
      </c>
    </row>
    <row r="185" spans="1:3" ht="12">
      <c r="A185" t="s">
        <v>1866</v>
      </c>
      <c r="B185" t="s">
        <v>2365</v>
      </c>
      <c r="C185">
        <v>0.4</v>
      </c>
    </row>
    <row r="186" spans="1:3" ht="12">
      <c r="A186" t="s">
        <v>1868</v>
      </c>
      <c r="B186" t="s">
        <v>2366</v>
      </c>
      <c r="C186">
        <v>0.19</v>
      </c>
    </row>
    <row r="187" spans="1:3" ht="12">
      <c r="A187" t="s">
        <v>301</v>
      </c>
      <c r="B187" t="s">
        <v>2367</v>
      </c>
      <c r="C187">
        <v>0.36</v>
      </c>
    </row>
    <row r="188" spans="1:3" ht="12">
      <c r="A188" t="s">
        <v>1871</v>
      </c>
      <c r="B188" t="s">
        <v>2368</v>
      </c>
      <c r="C188">
        <v>0.07</v>
      </c>
    </row>
    <row r="189" spans="1:3" ht="12">
      <c r="A189" t="s">
        <v>1877</v>
      </c>
      <c r="B189" t="s">
        <v>2369</v>
      </c>
      <c r="C189">
        <v>0.07</v>
      </c>
    </row>
    <row r="190" spans="1:3" ht="12">
      <c r="A190" t="s">
        <v>1887</v>
      </c>
      <c r="B190" t="s">
        <v>2370</v>
      </c>
      <c r="C190">
        <v>0.5692</v>
      </c>
    </row>
    <row r="191" spans="1:3" ht="12">
      <c r="A191" t="s">
        <v>1889</v>
      </c>
      <c r="B191" t="s">
        <v>2371</v>
      </c>
      <c r="C191">
        <v>0.2511</v>
      </c>
    </row>
    <row r="192" spans="1:3" ht="12">
      <c r="A192" t="s">
        <v>1891</v>
      </c>
      <c r="B192" t="s">
        <v>2372</v>
      </c>
      <c r="C192">
        <v>0.5861</v>
      </c>
    </row>
    <row r="193" spans="1:3" ht="12">
      <c r="A193" t="s">
        <v>1895</v>
      </c>
      <c r="B193" t="s">
        <v>2373</v>
      </c>
      <c r="C193">
        <v>0.21</v>
      </c>
    </row>
    <row r="194" spans="1:3" ht="12">
      <c r="A194" t="s">
        <v>1897</v>
      </c>
      <c r="B194" t="s">
        <v>2374</v>
      </c>
      <c r="C194">
        <v>0.15</v>
      </c>
    </row>
    <row r="195" spans="1:3" ht="12">
      <c r="A195" t="s">
        <v>1899</v>
      </c>
      <c r="B195" t="s">
        <v>2375</v>
      </c>
      <c r="C195">
        <v>0.05</v>
      </c>
    </row>
    <row r="196" spans="1:3" ht="12">
      <c r="A196" t="s">
        <v>1901</v>
      </c>
      <c r="B196" t="s">
        <v>2376</v>
      </c>
      <c r="C196">
        <v>0.05</v>
      </c>
    </row>
    <row r="197" spans="1:3" ht="12">
      <c r="A197" t="s">
        <v>1903</v>
      </c>
      <c r="B197" t="s">
        <v>2377</v>
      </c>
      <c r="C197">
        <v>0.03</v>
      </c>
    </row>
    <row r="198" spans="1:3" ht="12">
      <c r="A198" t="s">
        <v>1913</v>
      </c>
      <c r="B198" t="s">
        <v>2378</v>
      </c>
      <c r="C198">
        <v>1.3181</v>
      </c>
    </row>
    <row r="199" spans="1:3" ht="12">
      <c r="A199" t="s">
        <v>1915</v>
      </c>
      <c r="B199" t="s">
        <v>2379</v>
      </c>
      <c r="C199">
        <v>0.44</v>
      </c>
    </row>
    <row r="200" spans="1:3" ht="12">
      <c r="A200" t="s">
        <v>306</v>
      </c>
      <c r="B200" t="s">
        <v>2380</v>
      </c>
      <c r="C200">
        <v>6.4898</v>
      </c>
    </row>
    <row r="201" spans="1:3" ht="12">
      <c r="A201" t="s">
        <v>307</v>
      </c>
      <c r="B201" t="s">
        <v>2381</v>
      </c>
      <c r="C201">
        <v>2.7362</v>
      </c>
    </row>
    <row r="202" spans="1:3" ht="12">
      <c r="A202" t="s">
        <v>308</v>
      </c>
      <c r="B202" t="s">
        <v>2382</v>
      </c>
      <c r="C202">
        <v>0.52</v>
      </c>
    </row>
    <row r="203" spans="1:3" ht="12">
      <c r="A203" t="s">
        <v>1919</v>
      </c>
      <c r="B203" t="s">
        <v>2383</v>
      </c>
      <c r="C203">
        <v>1.1444</v>
      </c>
    </row>
    <row r="204" spans="1:3" ht="12">
      <c r="A204" t="s">
        <v>1921</v>
      </c>
      <c r="B204" t="s">
        <v>2384</v>
      </c>
      <c r="C204">
        <v>0.3</v>
      </c>
    </row>
    <row r="205" spans="1:3" ht="12">
      <c r="A205" t="s">
        <v>1925</v>
      </c>
      <c r="B205" t="s">
        <v>2385</v>
      </c>
      <c r="C205">
        <v>0.28</v>
      </c>
    </row>
    <row r="206" spans="1:3" ht="12">
      <c r="A206" t="s">
        <v>1929</v>
      </c>
      <c r="B206" t="s">
        <v>2386</v>
      </c>
      <c r="C206">
        <v>0.17</v>
      </c>
    </row>
    <row r="207" spans="1:3" ht="12">
      <c r="A207" t="s">
        <v>309</v>
      </c>
      <c r="B207" t="s">
        <v>2387</v>
      </c>
      <c r="C207">
        <v>0.24</v>
      </c>
    </row>
    <row r="208" spans="1:3" ht="12">
      <c r="A208" t="s">
        <v>1932</v>
      </c>
      <c r="B208" t="s">
        <v>2388</v>
      </c>
      <c r="C208">
        <v>0.92</v>
      </c>
    </row>
    <row r="209" spans="1:3" ht="12">
      <c r="A209" t="s">
        <v>1934</v>
      </c>
      <c r="B209" t="s">
        <v>2389</v>
      </c>
      <c r="C209">
        <v>0.25</v>
      </c>
    </row>
    <row r="210" spans="1:3" ht="12">
      <c r="A210" t="s">
        <v>1936</v>
      </c>
      <c r="B210" t="s">
        <v>2390</v>
      </c>
      <c r="C210">
        <v>0.3</v>
      </c>
    </row>
    <row r="211" spans="1:3" ht="12">
      <c r="A211" t="s">
        <v>1950</v>
      </c>
      <c r="B211" t="s">
        <v>2391</v>
      </c>
      <c r="C211">
        <v>0.23</v>
      </c>
    </row>
    <row r="212" spans="1:3" ht="12">
      <c r="A212" t="s">
        <v>1958</v>
      </c>
      <c r="B212" t="s">
        <v>2392</v>
      </c>
      <c r="C212">
        <v>0.53</v>
      </c>
    </row>
    <row r="213" spans="1:3" ht="12">
      <c r="A213" t="s">
        <v>1974</v>
      </c>
      <c r="B213" t="s">
        <v>2393</v>
      </c>
      <c r="C213">
        <v>1.7301</v>
      </c>
    </row>
    <row r="214" spans="1:3" ht="12">
      <c r="A214" t="s">
        <v>1976</v>
      </c>
      <c r="B214" t="s">
        <v>2394</v>
      </c>
      <c r="C214">
        <v>0.22</v>
      </c>
    </row>
    <row r="215" spans="1:3" ht="12">
      <c r="A215" t="s">
        <v>1978</v>
      </c>
      <c r="B215" t="s">
        <v>2395</v>
      </c>
      <c r="C215">
        <v>0.8002</v>
      </c>
    </row>
    <row r="216" spans="1:3" ht="12">
      <c r="A216" t="s">
        <v>1980</v>
      </c>
      <c r="B216" t="s">
        <v>2396</v>
      </c>
      <c r="C216">
        <v>0.31</v>
      </c>
    </row>
    <row r="217" spans="1:3" ht="12">
      <c r="A217" t="s">
        <v>1982</v>
      </c>
      <c r="B217" t="s">
        <v>2397</v>
      </c>
      <c r="C217">
        <v>1.7078</v>
      </c>
    </row>
    <row r="218" spans="1:3" ht="12">
      <c r="A218" t="s">
        <v>1998</v>
      </c>
      <c r="B218" t="s">
        <v>2398</v>
      </c>
      <c r="C218">
        <v>4.8356</v>
      </c>
    </row>
    <row r="219" spans="1:3" ht="12">
      <c r="A219" t="s">
        <v>2010</v>
      </c>
      <c r="B219" t="s">
        <v>2399</v>
      </c>
      <c r="C219">
        <v>0.16</v>
      </c>
    </row>
    <row r="220" spans="1:3" ht="12">
      <c r="A220" t="s">
        <v>2000</v>
      </c>
      <c r="B220" t="s">
        <v>2400</v>
      </c>
      <c r="C220">
        <v>1.0001</v>
      </c>
    </row>
    <row r="221" spans="1:3" ht="12">
      <c r="A221" t="s">
        <v>2002</v>
      </c>
      <c r="B221" t="s">
        <v>2401</v>
      </c>
      <c r="C221">
        <v>0.4751</v>
      </c>
    </row>
    <row r="222" spans="1:3" ht="12">
      <c r="A222" t="s">
        <v>2030</v>
      </c>
      <c r="B222" t="s">
        <v>2402</v>
      </c>
      <c r="C222">
        <v>0.11</v>
      </c>
    </row>
    <row r="223" spans="1:3" ht="12">
      <c r="A223" t="s">
        <v>2032</v>
      </c>
      <c r="B223" t="s">
        <v>2403</v>
      </c>
      <c r="C223">
        <v>0.36</v>
      </c>
    </row>
    <row r="224" spans="1:3" ht="12">
      <c r="A224" t="s">
        <v>2036</v>
      </c>
      <c r="B224" t="s">
        <v>2404</v>
      </c>
      <c r="C224">
        <v>0.17</v>
      </c>
    </row>
    <row r="225" spans="1:3" ht="12">
      <c r="A225" t="s">
        <v>2038</v>
      </c>
      <c r="B225" t="s">
        <v>2405</v>
      </c>
      <c r="C225">
        <v>0.17</v>
      </c>
    </row>
    <row r="226" spans="1:3" ht="12">
      <c r="A226" t="s">
        <v>2040</v>
      </c>
      <c r="B226" t="s">
        <v>2406</v>
      </c>
      <c r="C226">
        <v>0.08</v>
      </c>
    </row>
    <row r="227" spans="1:3" ht="12">
      <c r="A227" t="s">
        <v>2042</v>
      </c>
      <c r="B227" t="s">
        <v>2407</v>
      </c>
      <c r="C227">
        <v>0.29</v>
      </c>
    </row>
    <row r="228" spans="1:3" ht="12">
      <c r="A228" t="s">
        <v>2044</v>
      </c>
      <c r="B228" t="s">
        <v>2408</v>
      </c>
      <c r="C228">
        <v>0.05</v>
      </c>
    </row>
    <row r="229" spans="1:3" ht="12">
      <c r="A229" t="s">
        <v>2046</v>
      </c>
      <c r="B229" t="s">
        <v>2409</v>
      </c>
      <c r="C229">
        <v>0.09</v>
      </c>
    </row>
    <row r="230" spans="1:3" ht="12">
      <c r="A230" t="s">
        <v>2048</v>
      </c>
      <c r="B230" t="s">
        <v>2410</v>
      </c>
      <c r="C230">
        <v>0.03</v>
      </c>
    </row>
    <row r="231" spans="1:3" ht="12">
      <c r="A231" t="s">
        <v>2064</v>
      </c>
      <c r="B231" t="s">
        <v>2411</v>
      </c>
      <c r="C231">
        <v>0.28</v>
      </c>
    </row>
    <row r="232" spans="1:3" ht="12">
      <c r="A232" t="s">
        <v>2066</v>
      </c>
      <c r="B232" t="s">
        <v>2412</v>
      </c>
      <c r="C232">
        <v>0.09</v>
      </c>
    </row>
    <row r="233" spans="1:3" ht="12">
      <c r="A233" t="s">
        <v>2068</v>
      </c>
      <c r="B233" t="s">
        <v>2413</v>
      </c>
      <c r="C233">
        <v>0.06</v>
      </c>
    </row>
    <row r="234" spans="1:3" ht="12">
      <c r="A234" t="s">
        <v>2070</v>
      </c>
      <c r="B234" t="s">
        <v>2414</v>
      </c>
      <c r="C234">
        <v>0.02</v>
      </c>
    </row>
    <row r="235" spans="1:3" ht="12">
      <c r="A235" t="s">
        <v>2074</v>
      </c>
      <c r="B235" t="s">
        <v>2415</v>
      </c>
      <c r="C235">
        <v>0.04</v>
      </c>
    </row>
    <row r="236" spans="1:3" ht="12">
      <c r="A236" t="s">
        <v>2076</v>
      </c>
      <c r="B236" t="s">
        <v>2416</v>
      </c>
      <c r="C236">
        <v>0.07</v>
      </c>
    </row>
    <row r="237" spans="1:3" ht="12">
      <c r="A237" t="s">
        <v>2086</v>
      </c>
      <c r="B237" t="s">
        <v>2417</v>
      </c>
      <c r="C237">
        <v>0.11</v>
      </c>
    </row>
    <row r="238" spans="1:3" ht="12">
      <c r="A238" t="s">
        <v>2098</v>
      </c>
      <c r="B238" t="s">
        <v>2418</v>
      </c>
      <c r="C238">
        <v>0.05</v>
      </c>
    </row>
    <row r="239" spans="1:3" ht="12">
      <c r="A239" t="s">
        <v>318</v>
      </c>
      <c r="B239" t="s">
        <v>2419</v>
      </c>
      <c r="C239">
        <v>0.23</v>
      </c>
    </row>
    <row r="240" spans="1:3" ht="12">
      <c r="A240" t="s">
        <v>319</v>
      </c>
      <c r="B240" t="s">
        <v>2420</v>
      </c>
      <c r="C240">
        <v>0.23</v>
      </c>
    </row>
    <row r="241" spans="1:3" ht="12">
      <c r="A241" t="s">
        <v>320</v>
      </c>
      <c r="B241" t="s">
        <v>2421</v>
      </c>
      <c r="C241">
        <v>0</v>
      </c>
    </row>
    <row r="242" spans="1:3" ht="12">
      <c r="A242" t="s">
        <v>322</v>
      </c>
      <c r="B242" t="s">
        <v>2422</v>
      </c>
      <c r="C242">
        <v>0</v>
      </c>
    </row>
    <row r="243" spans="1:3" ht="12">
      <c r="A243" t="s">
        <v>324</v>
      </c>
      <c r="B243" t="s">
        <v>2423</v>
      </c>
      <c r="C243">
        <v>0</v>
      </c>
    </row>
    <row r="244" spans="1:3" ht="12">
      <c r="A244" t="s">
        <v>326</v>
      </c>
      <c r="B244" t="s">
        <v>2424</v>
      </c>
      <c r="C244">
        <v>0</v>
      </c>
    </row>
    <row r="245" spans="1:3" ht="12">
      <c r="A245" t="s">
        <v>328</v>
      </c>
      <c r="B245" t="s">
        <v>2425</v>
      </c>
      <c r="C245">
        <v>0</v>
      </c>
    </row>
    <row r="246" spans="1:3" ht="12">
      <c r="A246" t="s">
        <v>330</v>
      </c>
      <c r="B246" t="s">
        <v>2426</v>
      </c>
      <c r="C246">
        <v>0</v>
      </c>
    </row>
    <row r="247" spans="1:3" ht="12">
      <c r="A247" t="s">
        <v>332</v>
      </c>
      <c r="B247" t="s">
        <v>2427</v>
      </c>
      <c r="C247">
        <v>0</v>
      </c>
    </row>
    <row r="248" spans="1:3" ht="12">
      <c r="A248" t="s">
        <v>334</v>
      </c>
      <c r="B248" t="s">
        <v>2428</v>
      </c>
      <c r="C248">
        <v>0</v>
      </c>
    </row>
    <row r="249" spans="1:3" ht="12">
      <c r="A249" t="s">
        <v>336</v>
      </c>
      <c r="B249" t="s">
        <v>2429</v>
      </c>
      <c r="C249">
        <v>0</v>
      </c>
    </row>
    <row r="250" spans="1:3" ht="12">
      <c r="A250" t="s">
        <v>338</v>
      </c>
      <c r="B250" t="s">
        <v>2430</v>
      </c>
      <c r="C250">
        <v>0</v>
      </c>
    </row>
    <row r="251" spans="1:3" ht="12">
      <c r="A251" t="s">
        <v>340</v>
      </c>
      <c r="B251" t="s">
        <v>2431</v>
      </c>
      <c r="C251">
        <v>0</v>
      </c>
    </row>
    <row r="252" spans="1:3" ht="12">
      <c r="A252" t="s">
        <v>2178</v>
      </c>
      <c r="B252" t="s">
        <v>2432</v>
      </c>
      <c r="C25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34"/>
  <sheetViews>
    <sheetView showGridLines="0" workbookViewId="0" topLeftCell="A1">
      <pane ySplit="7" topLeftCell="A8" activePane="bottomLeft" state="frozen"/>
      <selection pane="topLeft" activeCell="A1" sqref="A1"/>
      <selection pane="bottomLeft" activeCell="E194" sqref="E194"/>
    </sheetView>
  </sheetViews>
  <sheetFormatPr defaultColWidth="9.140625" defaultRowHeight="12.75"/>
  <cols>
    <col min="1" max="1" width="2.57421875" style="0" customWidth="1"/>
    <col min="2" max="2" width="41.00390625" style="0" customWidth="1"/>
    <col min="3" max="3" width="10.421875" style="52" customWidth="1"/>
    <col min="4" max="4" width="2.28125" style="52" customWidth="1"/>
    <col min="5" max="7" width="10.7109375" style="52" customWidth="1"/>
  </cols>
  <sheetData>
    <row r="1" spans="2:7" ht="15.75">
      <c r="B1" s="23" t="s">
        <v>267</v>
      </c>
      <c r="E1" s="288" t="s">
        <v>3604</v>
      </c>
      <c r="F1" s="283" t="s">
        <v>2871</v>
      </c>
      <c r="G1" s="284">
        <v>44224</v>
      </c>
    </row>
    <row r="2" spans="2:7" ht="15.75">
      <c r="B2" s="23" t="s">
        <v>2479</v>
      </c>
      <c r="C2" s="56"/>
      <c r="D2" s="56"/>
      <c r="G2" s="61" t="s">
        <v>268</v>
      </c>
    </row>
    <row r="3" spans="2:7" ht="12.75">
      <c r="B3" s="20" t="s">
        <v>250</v>
      </c>
      <c r="D3" s="124"/>
      <c r="G3" s="296" t="s">
        <v>3292</v>
      </c>
    </row>
    <row r="4" spans="2:7" ht="15.75">
      <c r="B4" s="23" t="s">
        <v>187</v>
      </c>
      <c r="C4" s="56"/>
      <c r="D4" s="196"/>
      <c r="G4" s="297">
        <v>1.0285</v>
      </c>
    </row>
    <row r="5" spans="2:7" ht="15.75">
      <c r="B5" s="23"/>
      <c r="C5" s="57" t="s">
        <v>214</v>
      </c>
      <c r="D5" s="53"/>
      <c r="E5" s="318" t="s">
        <v>213</v>
      </c>
      <c r="F5" s="319"/>
      <c r="G5" s="320"/>
    </row>
    <row r="6" spans="3:7" ht="12.75">
      <c r="C6" s="58" t="s">
        <v>193</v>
      </c>
      <c r="D6" s="53"/>
      <c r="E6" s="53" t="s">
        <v>188</v>
      </c>
      <c r="F6" s="29" t="s">
        <v>189</v>
      </c>
      <c r="G6" s="62" t="s">
        <v>190</v>
      </c>
    </row>
    <row r="7" spans="3:7" ht="12.75">
      <c r="C7" s="59" t="s">
        <v>194</v>
      </c>
      <c r="D7" s="58"/>
      <c r="E7" s="54"/>
      <c r="F7" s="63"/>
      <c r="G7" s="64"/>
    </row>
    <row r="8" ht="12.75"/>
    <row r="9" ht="12.75">
      <c r="B9" s="3" t="s">
        <v>3334</v>
      </c>
    </row>
    <row r="10" spans="2:8" ht="12.75">
      <c r="B10" t="s">
        <v>252</v>
      </c>
      <c r="C10" s="121">
        <v>5210</v>
      </c>
      <c r="D10" s="60"/>
      <c r="E10" s="29"/>
      <c r="F10" s="29"/>
      <c r="G10" s="29"/>
      <c r="H10" s="144" t="s">
        <v>3561</v>
      </c>
    </row>
    <row r="11" spans="2:7" ht="12.75">
      <c r="B11" t="s">
        <v>255</v>
      </c>
      <c r="C11" s="121">
        <f>E11</f>
        <v>4855</v>
      </c>
      <c r="D11" s="60"/>
      <c r="E11" s="121">
        <v>4855</v>
      </c>
      <c r="F11" s="29"/>
      <c r="G11" s="121">
        <f>E11*$G$4</f>
        <v>4993.3675</v>
      </c>
    </row>
    <row r="12" spans="3:7" ht="12.75">
      <c r="C12" s="189"/>
      <c r="D12" s="188"/>
      <c r="E12" s="189"/>
      <c r="F12" s="189"/>
      <c r="G12" s="121"/>
    </row>
    <row r="13" spans="2:7" ht="12.75">
      <c r="B13" s="3" t="s">
        <v>258</v>
      </c>
      <c r="C13" s="125"/>
      <c r="D13" s="125"/>
      <c r="E13" s="125"/>
      <c r="F13" s="125"/>
      <c r="G13" s="121"/>
    </row>
    <row r="14" spans="2:8" ht="12.75">
      <c r="B14" t="s">
        <v>252</v>
      </c>
      <c r="C14" s="43">
        <f>F14</f>
        <v>5958.734670440998</v>
      </c>
      <c r="D14" s="121"/>
      <c r="E14" s="259" t="s">
        <v>3609</v>
      </c>
      <c r="F14" s="43">
        <v>5958.734670440998</v>
      </c>
      <c r="G14" s="259" t="s">
        <v>3609</v>
      </c>
      <c r="H14" s="2"/>
    </row>
    <row r="15" spans="2:8" ht="12.75">
      <c r="B15" t="s">
        <v>253</v>
      </c>
      <c r="C15" s="43">
        <f aca="true" t="shared" si="0" ref="C15:C78">F15</f>
        <v>5958.734670440998</v>
      </c>
      <c r="D15" s="121"/>
      <c r="E15" s="259" t="s">
        <v>3609</v>
      </c>
      <c r="F15" s="43">
        <v>5958.734670440998</v>
      </c>
      <c r="G15" s="259" t="s">
        <v>3609</v>
      </c>
      <c r="H15" s="2"/>
    </row>
    <row r="16" spans="2:8" ht="12.75">
      <c r="B16" t="s">
        <v>254</v>
      </c>
      <c r="C16" s="43">
        <f t="shared" si="0"/>
        <v>5958.734670440998</v>
      </c>
      <c r="D16" s="121"/>
      <c r="E16" s="259" t="s">
        <v>3609</v>
      </c>
      <c r="F16" s="43">
        <v>5958.734670440998</v>
      </c>
      <c r="G16" s="259" t="s">
        <v>3609</v>
      </c>
      <c r="H16" s="2"/>
    </row>
    <row r="17" spans="2:8" ht="12.75">
      <c r="B17" t="s">
        <v>255</v>
      </c>
      <c r="C17" s="43">
        <f t="shared" si="0"/>
        <v>1305.2777720219997</v>
      </c>
      <c r="D17" s="121"/>
      <c r="E17" s="121">
        <v>1044</v>
      </c>
      <c r="F17" s="43">
        <v>1305.2777720219997</v>
      </c>
      <c r="G17" s="121">
        <f>E17*$G$4</f>
        <v>1073.754</v>
      </c>
      <c r="H17" s="2"/>
    </row>
    <row r="18" spans="2:8" ht="12.75">
      <c r="B18" t="s">
        <v>256</v>
      </c>
      <c r="C18" s="43">
        <f t="shared" si="0"/>
        <v>1821.7232344079996</v>
      </c>
      <c r="D18" s="121"/>
      <c r="E18" s="121">
        <v>1044</v>
      </c>
      <c r="F18" s="43">
        <v>1821.7232344079996</v>
      </c>
      <c r="G18" s="121">
        <f>E18*$G$4</f>
        <v>1073.754</v>
      </c>
      <c r="H18" s="2"/>
    </row>
    <row r="19" spans="2:8" ht="12.75">
      <c r="B19" t="s">
        <v>257</v>
      </c>
      <c r="C19" s="43">
        <f t="shared" si="0"/>
        <v>1821.7232344079996</v>
      </c>
      <c r="D19" s="121"/>
      <c r="E19" s="121">
        <v>1044</v>
      </c>
      <c r="F19" s="43">
        <v>1821.7232344079996</v>
      </c>
      <c r="G19" s="121">
        <f>E19*$G$4</f>
        <v>1073.754</v>
      </c>
      <c r="H19" s="2"/>
    </row>
    <row r="20" spans="3:8" ht="12.75">
      <c r="C20" s="187"/>
      <c r="D20" s="125"/>
      <c r="E20" s="121"/>
      <c r="F20" s="187"/>
      <c r="G20" s="121"/>
      <c r="H20" s="2"/>
    </row>
    <row r="21" spans="2:8" ht="12.75">
      <c r="B21" s="3" t="s">
        <v>259</v>
      </c>
      <c r="C21" s="187"/>
      <c r="D21" s="125"/>
      <c r="E21" s="125"/>
      <c r="F21" s="187"/>
      <c r="G21" s="121"/>
      <c r="H21" s="2"/>
    </row>
    <row r="22" spans="2:8" ht="12.75">
      <c r="B22" t="s">
        <v>252</v>
      </c>
      <c r="C22" s="43">
        <f t="shared" si="0"/>
        <v>3853.7291148929994</v>
      </c>
      <c r="D22" s="121"/>
      <c r="E22" s="259" t="s">
        <v>3609</v>
      </c>
      <c r="F22" s="43">
        <v>3853.7291148929994</v>
      </c>
      <c r="G22" s="259" t="s">
        <v>3609</v>
      </c>
      <c r="H22" s="2"/>
    </row>
    <row r="23" spans="2:8" ht="12.75">
      <c r="B23" t="s">
        <v>253</v>
      </c>
      <c r="C23" s="43">
        <f t="shared" si="0"/>
        <v>5418.319165496999</v>
      </c>
      <c r="D23" s="121"/>
      <c r="E23" s="259" t="s">
        <v>3609</v>
      </c>
      <c r="F23" s="43">
        <v>5418.319165496999</v>
      </c>
      <c r="G23" s="259" t="s">
        <v>3609</v>
      </c>
      <c r="H23" s="2"/>
    </row>
    <row r="24" spans="2:8" ht="12.75">
      <c r="B24" t="s">
        <v>254</v>
      </c>
      <c r="C24" s="43">
        <f t="shared" si="0"/>
        <v>5418.319165496999</v>
      </c>
      <c r="D24" s="121"/>
      <c r="E24" s="259" t="s">
        <v>3609</v>
      </c>
      <c r="F24" s="43">
        <v>5418.319165496999</v>
      </c>
      <c r="G24" s="259" t="s">
        <v>3609</v>
      </c>
      <c r="H24" s="2"/>
    </row>
    <row r="25" spans="2:8" ht="12.75">
      <c r="B25" t="s">
        <v>255</v>
      </c>
      <c r="C25" s="43">
        <f t="shared" si="0"/>
        <v>1778.1413388479998</v>
      </c>
      <c r="D25" s="121"/>
      <c r="E25" s="121">
        <v>2626</v>
      </c>
      <c r="F25" s="43">
        <v>1778.1413388479998</v>
      </c>
      <c r="G25" s="121">
        <f>E25*$G$4</f>
        <v>2700.841</v>
      </c>
      <c r="H25" s="2"/>
    </row>
    <row r="26" spans="2:8" ht="12.75">
      <c r="B26" t="s">
        <v>256</v>
      </c>
      <c r="C26" s="43">
        <f t="shared" si="0"/>
        <v>1778.1413388479998</v>
      </c>
      <c r="D26" s="121"/>
      <c r="E26" s="121">
        <v>2296</v>
      </c>
      <c r="F26" s="43">
        <v>1778.1413388479998</v>
      </c>
      <c r="G26" s="121">
        <f>E26*$G$4</f>
        <v>2361.436</v>
      </c>
      <c r="H26" s="2"/>
    </row>
    <row r="27" spans="2:8" ht="12.75">
      <c r="B27" t="s">
        <v>257</v>
      </c>
      <c r="C27" s="43">
        <f t="shared" si="0"/>
        <v>3682.670174819999</v>
      </c>
      <c r="D27" s="121"/>
      <c r="E27" s="121">
        <v>6032</v>
      </c>
      <c r="F27" s="43">
        <v>3682.670174819999</v>
      </c>
      <c r="G27" s="121">
        <f>E27*$G$4</f>
        <v>6203.912</v>
      </c>
      <c r="H27" s="2"/>
    </row>
    <row r="28" spans="3:8" ht="12.75">
      <c r="C28" s="187"/>
      <c r="D28" s="125"/>
      <c r="E28" s="125"/>
      <c r="F28" s="187"/>
      <c r="G28" s="121"/>
      <c r="H28" s="2"/>
    </row>
    <row r="29" spans="2:9" ht="12.75">
      <c r="B29" s="3" t="s">
        <v>266</v>
      </c>
      <c r="C29" s="187"/>
      <c r="D29" s="125"/>
      <c r="E29" s="125"/>
      <c r="F29" s="187"/>
      <c r="G29" s="121"/>
      <c r="H29" s="2"/>
      <c r="I29" t="s">
        <v>2536</v>
      </c>
    </row>
    <row r="30" spans="2:8" ht="12.75">
      <c r="B30" t="s">
        <v>252</v>
      </c>
      <c r="C30" s="43">
        <f t="shared" si="0"/>
        <v>3422.2683488489993</v>
      </c>
      <c r="D30" s="121"/>
      <c r="E30" s="259" t="s">
        <v>3609</v>
      </c>
      <c r="F30" s="43">
        <v>3422.2683488489993</v>
      </c>
      <c r="G30" s="259" t="s">
        <v>3609</v>
      </c>
      <c r="H30" s="2"/>
    </row>
    <row r="31" spans="2:8" ht="12.75">
      <c r="B31" t="s">
        <v>253</v>
      </c>
      <c r="C31" s="43">
        <f t="shared" si="0"/>
        <v>4674.158298809999</v>
      </c>
      <c r="D31" s="121"/>
      <c r="E31" s="259" t="s">
        <v>3609</v>
      </c>
      <c r="F31" s="43">
        <v>4674.158298809999</v>
      </c>
      <c r="G31" s="259" t="s">
        <v>3609</v>
      </c>
      <c r="H31" s="2"/>
    </row>
    <row r="32" spans="2:8" ht="12.75">
      <c r="B32" t="s">
        <v>254</v>
      </c>
      <c r="C32" s="43">
        <f t="shared" si="0"/>
        <v>6169.017316517998</v>
      </c>
      <c r="D32" s="121"/>
      <c r="E32" s="259" t="s">
        <v>3609</v>
      </c>
      <c r="F32" s="43">
        <v>6169.017316517998</v>
      </c>
      <c r="G32" s="259" t="s">
        <v>3609</v>
      </c>
      <c r="H32" s="2"/>
    </row>
    <row r="33" spans="2:8" ht="12.75">
      <c r="B33" t="s">
        <v>255</v>
      </c>
      <c r="C33" s="43">
        <f t="shared" si="0"/>
        <v>1661.5597682249995</v>
      </c>
      <c r="D33" s="121"/>
      <c r="E33" s="121">
        <v>2069</v>
      </c>
      <c r="F33" s="43">
        <v>1661.5597682249995</v>
      </c>
      <c r="G33" s="121">
        <f>E33*$G$4</f>
        <v>2127.9665</v>
      </c>
      <c r="H33" s="2"/>
    </row>
    <row r="34" spans="2:8" ht="12.75">
      <c r="B34" t="s">
        <v>256</v>
      </c>
      <c r="C34" s="43">
        <f t="shared" si="0"/>
        <v>2276.0644956209994</v>
      </c>
      <c r="D34" s="121"/>
      <c r="E34" s="121">
        <v>4131</v>
      </c>
      <c r="F34" s="43">
        <v>2276.0644956209994</v>
      </c>
      <c r="G34" s="121">
        <f>E34*$G$4</f>
        <v>4248.7335</v>
      </c>
      <c r="H34" s="2"/>
    </row>
    <row r="35" spans="2:8" ht="12.75">
      <c r="B35" t="s">
        <v>257</v>
      </c>
      <c r="C35" s="43">
        <f t="shared" si="0"/>
        <v>5977.256976053998</v>
      </c>
      <c r="D35" s="121"/>
      <c r="E35" s="121">
        <v>3358</v>
      </c>
      <c r="F35" s="43">
        <v>5977.256976053998</v>
      </c>
      <c r="G35" s="121">
        <f>E35*$G$4</f>
        <v>3453.703</v>
      </c>
      <c r="H35" s="2"/>
    </row>
    <row r="36" spans="3:8" ht="12.75">
      <c r="C36" s="187"/>
      <c r="D36" s="125"/>
      <c r="E36" s="125"/>
      <c r="F36" s="187"/>
      <c r="G36" s="121"/>
      <c r="H36" s="2"/>
    </row>
    <row r="37" spans="2:8" ht="12.75">
      <c r="B37" s="3" t="s">
        <v>260</v>
      </c>
      <c r="C37" s="187"/>
      <c r="D37" s="125"/>
      <c r="E37" s="125"/>
      <c r="F37" s="187"/>
      <c r="G37" s="121"/>
      <c r="H37" s="2"/>
    </row>
    <row r="38" spans="2:8" ht="12.75">
      <c r="B38" t="s">
        <v>252</v>
      </c>
      <c r="C38" s="43">
        <f t="shared" si="0"/>
        <v>4192.5783528719985</v>
      </c>
      <c r="D38" s="121"/>
      <c r="E38" s="259" t="s">
        <v>3609</v>
      </c>
      <c r="F38" s="43">
        <v>4192.5783528719985</v>
      </c>
      <c r="G38" s="259" t="s">
        <v>3609</v>
      </c>
      <c r="H38" s="2"/>
    </row>
    <row r="39" spans="2:8" ht="12.75">
      <c r="B39" t="s">
        <v>253</v>
      </c>
      <c r="C39" s="43">
        <f t="shared" si="0"/>
        <v>4192.5783528719985</v>
      </c>
      <c r="D39" s="121"/>
      <c r="E39" s="259" t="s">
        <v>3609</v>
      </c>
      <c r="F39" s="43">
        <v>4192.5783528719985</v>
      </c>
      <c r="G39" s="259" t="s">
        <v>3609</v>
      </c>
      <c r="H39" s="2"/>
    </row>
    <row r="40" spans="2:8" ht="12.75">
      <c r="B40" t="s">
        <v>254</v>
      </c>
      <c r="C40" s="43">
        <f t="shared" si="0"/>
        <v>4192.5783528719985</v>
      </c>
      <c r="D40" s="121"/>
      <c r="E40" s="259" t="s">
        <v>3609</v>
      </c>
      <c r="F40" s="43">
        <v>4192.5783528719985</v>
      </c>
      <c r="G40" s="259" t="s">
        <v>3609</v>
      </c>
      <c r="H40" s="2"/>
    </row>
    <row r="41" spans="2:8" ht="12.75">
      <c r="B41" t="s">
        <v>255</v>
      </c>
      <c r="C41" s="43">
        <f t="shared" si="0"/>
        <v>1643.0374626119997</v>
      </c>
      <c r="D41" s="121"/>
      <c r="E41" s="121">
        <v>1301</v>
      </c>
      <c r="F41" s="43">
        <v>1643.0374626119997</v>
      </c>
      <c r="G41" s="121">
        <f>E41*$G$4</f>
        <v>1338.0784999999998</v>
      </c>
      <c r="H41" s="2"/>
    </row>
    <row r="42" spans="2:8" ht="12.75">
      <c r="B42" t="s">
        <v>256</v>
      </c>
      <c r="C42" s="43">
        <f t="shared" si="0"/>
        <v>1643.0374626119997</v>
      </c>
      <c r="D42" s="121"/>
      <c r="E42" s="121">
        <v>1301</v>
      </c>
      <c r="F42" s="43">
        <v>1643.0374626119997</v>
      </c>
      <c r="G42" s="121">
        <f>E42*$G$4</f>
        <v>1338.0784999999998</v>
      </c>
      <c r="H42" s="2"/>
    </row>
    <row r="43" spans="2:8" ht="12.75">
      <c r="B43" t="s">
        <v>257</v>
      </c>
      <c r="C43" s="43">
        <f t="shared" si="0"/>
        <v>1643.0374626119997</v>
      </c>
      <c r="D43" s="121"/>
      <c r="E43" s="121">
        <v>1301</v>
      </c>
      <c r="F43" s="43">
        <v>1643.0374626119997</v>
      </c>
      <c r="G43" s="121">
        <f>E43*$G$4</f>
        <v>1338.0784999999998</v>
      </c>
      <c r="H43" s="2"/>
    </row>
    <row r="44" spans="3:8" ht="12.75">
      <c r="C44" s="43"/>
      <c r="D44" s="121"/>
      <c r="E44" s="121"/>
      <c r="F44" s="43"/>
      <c r="G44" s="121"/>
      <c r="H44" s="2"/>
    </row>
    <row r="45" spans="2:8" ht="12.75">
      <c r="B45" s="3" t="s">
        <v>198</v>
      </c>
      <c r="C45" s="187"/>
      <c r="D45" s="125"/>
      <c r="E45" s="125"/>
      <c r="F45" s="187"/>
      <c r="G45" s="121"/>
      <c r="H45" s="2"/>
    </row>
    <row r="46" spans="2:8" ht="12.75">
      <c r="B46" t="s">
        <v>252</v>
      </c>
      <c r="C46" s="43">
        <f t="shared" si="0"/>
        <v>4029.146244521999</v>
      </c>
      <c r="D46" s="121"/>
      <c r="E46" s="259" t="s">
        <v>3609</v>
      </c>
      <c r="F46" s="43">
        <v>4029.146244521999</v>
      </c>
      <c r="G46" s="259" t="s">
        <v>3609</v>
      </c>
      <c r="H46" s="2"/>
    </row>
    <row r="47" spans="2:8" ht="12.75">
      <c r="B47" t="s">
        <v>253</v>
      </c>
      <c r="C47" s="43">
        <f t="shared" si="0"/>
        <v>4029.146244521999</v>
      </c>
      <c r="D47" s="121"/>
      <c r="E47" s="259" t="s">
        <v>3609</v>
      </c>
      <c r="F47" s="43">
        <v>4029.146244521999</v>
      </c>
      <c r="G47" s="259" t="s">
        <v>3609</v>
      </c>
      <c r="H47" s="2"/>
    </row>
    <row r="48" spans="2:8" ht="12.75">
      <c r="B48" t="s">
        <v>254</v>
      </c>
      <c r="C48" s="43">
        <f t="shared" si="0"/>
        <v>4029.146244521999</v>
      </c>
      <c r="D48" s="121"/>
      <c r="E48" s="259" t="s">
        <v>3609</v>
      </c>
      <c r="F48" s="43">
        <v>4029.146244521999</v>
      </c>
      <c r="G48" s="259" t="s">
        <v>3609</v>
      </c>
      <c r="H48" s="2"/>
    </row>
    <row r="49" spans="2:8" ht="12.75">
      <c r="B49" t="s">
        <v>255</v>
      </c>
      <c r="C49" s="43">
        <f t="shared" si="0"/>
        <v>922.8466384829998</v>
      </c>
      <c r="D49" s="121"/>
      <c r="E49" s="121">
        <v>2028</v>
      </c>
      <c r="F49" s="43">
        <v>922.8466384829998</v>
      </c>
      <c r="G49" s="121">
        <f>E49*$G$4</f>
        <v>2085.798</v>
      </c>
      <c r="H49" s="2"/>
    </row>
    <row r="50" spans="2:8" ht="12.75">
      <c r="B50" t="s">
        <v>256</v>
      </c>
      <c r="C50" s="43">
        <f t="shared" si="0"/>
        <v>922.8466384829998</v>
      </c>
      <c r="D50" s="121"/>
      <c r="E50" s="121">
        <v>2028</v>
      </c>
      <c r="F50" s="43">
        <v>922.8466384829998</v>
      </c>
      <c r="G50" s="121">
        <f>E50*$G$4</f>
        <v>2085.798</v>
      </c>
      <c r="H50" s="2"/>
    </row>
    <row r="51" spans="2:8" ht="12.75">
      <c r="B51" t="s">
        <v>257</v>
      </c>
      <c r="C51" s="43">
        <f t="shared" si="0"/>
        <v>1494.8590177079996</v>
      </c>
      <c r="D51" s="121"/>
      <c r="E51" s="121">
        <v>2245</v>
      </c>
      <c r="F51" s="43">
        <v>1494.8590177079996</v>
      </c>
      <c r="G51" s="121">
        <f>E51*$G$4</f>
        <v>2308.9825</v>
      </c>
      <c r="H51" s="2"/>
    </row>
    <row r="52" spans="3:8" ht="12.75">
      <c r="C52" s="43"/>
      <c r="D52" s="121"/>
      <c r="E52" s="121"/>
      <c r="F52" s="43"/>
      <c r="G52" s="121"/>
      <c r="H52" s="2"/>
    </row>
    <row r="53" spans="2:8" ht="12.75">
      <c r="B53" s="3" t="s">
        <v>261</v>
      </c>
      <c r="C53" s="187"/>
      <c r="D53" s="125"/>
      <c r="E53" s="125"/>
      <c r="F53" s="187"/>
      <c r="G53" s="121"/>
      <c r="H53" s="2"/>
    </row>
    <row r="54" spans="2:8" ht="12.75">
      <c r="B54" t="s">
        <v>252</v>
      </c>
      <c r="C54" s="43">
        <f t="shared" si="0"/>
        <v>3986.6538963509993</v>
      </c>
      <c r="D54" s="121"/>
      <c r="E54" s="259" t="s">
        <v>3609</v>
      </c>
      <c r="F54" s="43">
        <v>3986.6538963509993</v>
      </c>
      <c r="G54" s="259" t="s">
        <v>3609</v>
      </c>
      <c r="H54" s="2"/>
    </row>
    <row r="55" spans="2:8" ht="12.75">
      <c r="B55" t="s">
        <v>253</v>
      </c>
      <c r="C55" s="43">
        <f t="shared" si="0"/>
        <v>5009.738894621999</v>
      </c>
      <c r="D55" s="121"/>
      <c r="E55" s="259" t="s">
        <v>3609</v>
      </c>
      <c r="F55" s="43">
        <v>5009.738894621999</v>
      </c>
      <c r="G55" s="259" t="s">
        <v>3609</v>
      </c>
      <c r="H55" s="2"/>
    </row>
    <row r="56" spans="2:8" ht="12.75">
      <c r="B56" t="s">
        <v>254</v>
      </c>
      <c r="C56" s="43">
        <f t="shared" si="0"/>
        <v>5678.720991467999</v>
      </c>
      <c r="D56" s="121"/>
      <c r="E56" s="259" t="s">
        <v>3609</v>
      </c>
      <c r="F56" s="43">
        <v>5678.720991467999</v>
      </c>
      <c r="G56" s="259" t="s">
        <v>3609</v>
      </c>
      <c r="H56" s="2"/>
    </row>
    <row r="57" spans="2:8" ht="12.75">
      <c r="B57" t="s">
        <v>255</v>
      </c>
      <c r="C57" s="43">
        <f t="shared" si="0"/>
        <v>1711.6789481189996</v>
      </c>
      <c r="D57" s="121"/>
      <c r="E57" s="121">
        <v>3258</v>
      </c>
      <c r="F57" s="43">
        <v>1711.6789481189996</v>
      </c>
      <c r="G57" s="121">
        <f>E57*$G$4</f>
        <v>3350.853</v>
      </c>
      <c r="H57" s="2"/>
    </row>
    <row r="58" spans="2:8" ht="12.75">
      <c r="B58" t="s">
        <v>256</v>
      </c>
      <c r="C58" s="43">
        <f t="shared" si="0"/>
        <v>1746.5444645669995</v>
      </c>
      <c r="D58" s="121"/>
      <c r="E58" s="121">
        <v>3258</v>
      </c>
      <c r="F58" s="43">
        <v>1746.5444645669995</v>
      </c>
      <c r="G58" s="121">
        <f>E58*$G$4</f>
        <v>3350.853</v>
      </c>
      <c r="H58" s="2"/>
    </row>
    <row r="59" spans="2:8" ht="12.75">
      <c r="B59" t="s">
        <v>257</v>
      </c>
      <c r="C59" s="43">
        <f t="shared" si="0"/>
        <v>4612.054097636998</v>
      </c>
      <c r="D59" s="121"/>
      <c r="E59" s="121">
        <v>3966</v>
      </c>
      <c r="F59" s="43">
        <v>4612.054097636998</v>
      </c>
      <c r="G59" s="121">
        <f>E59*$G$4</f>
        <v>4079.031</v>
      </c>
      <c r="H59" s="2"/>
    </row>
    <row r="60" spans="3:8" ht="12.75">
      <c r="C60" s="187"/>
      <c r="D60" s="125"/>
      <c r="E60" s="125"/>
      <c r="F60" s="187"/>
      <c r="G60" s="121"/>
      <c r="H60" s="2"/>
    </row>
    <row r="61" spans="2:8" ht="12.75">
      <c r="B61" s="3" t="s">
        <v>199</v>
      </c>
      <c r="C61" s="187"/>
      <c r="D61" s="125"/>
      <c r="E61" s="125"/>
      <c r="F61" s="187"/>
      <c r="G61" s="121"/>
      <c r="H61" s="2"/>
    </row>
    <row r="62" spans="2:8" ht="12.75">
      <c r="B62" t="s">
        <v>252</v>
      </c>
      <c r="C62" s="43">
        <f t="shared" si="0"/>
        <v>4616.4122871929985</v>
      </c>
      <c r="D62" s="121"/>
      <c r="E62" s="259" t="s">
        <v>3609</v>
      </c>
      <c r="F62" s="43">
        <v>4616.4122871929985</v>
      </c>
      <c r="G62" s="259" t="s">
        <v>3609</v>
      </c>
      <c r="H62" s="2"/>
    </row>
    <row r="63" spans="2:8" ht="12.75">
      <c r="B63" t="s">
        <v>253</v>
      </c>
      <c r="C63" s="43">
        <f t="shared" si="0"/>
        <v>5512.6471229367335</v>
      </c>
      <c r="D63" s="121"/>
      <c r="E63" s="259" t="s">
        <v>3609</v>
      </c>
      <c r="F63" s="43">
        <v>5512.6471229367335</v>
      </c>
      <c r="G63" s="259" t="s">
        <v>3609</v>
      </c>
      <c r="H63" s="2"/>
    </row>
    <row r="64" spans="2:8" ht="12.75">
      <c r="B64" t="s">
        <v>254</v>
      </c>
      <c r="C64" s="43">
        <f t="shared" si="0"/>
        <v>5513.109788339999</v>
      </c>
      <c r="D64" s="121"/>
      <c r="E64" s="259" t="s">
        <v>3609</v>
      </c>
      <c r="F64" s="43">
        <v>5513.109788339999</v>
      </c>
      <c r="G64" s="259" t="s">
        <v>3609</v>
      </c>
      <c r="H64" s="2"/>
    </row>
    <row r="65" spans="2:8" ht="12.75">
      <c r="B65" t="s">
        <v>255</v>
      </c>
      <c r="C65" s="43">
        <f t="shared" si="0"/>
        <v>2258.6317373969996</v>
      </c>
      <c r="D65" s="121"/>
      <c r="E65" s="121">
        <v>4347</v>
      </c>
      <c r="F65" s="43">
        <v>2258.6317373969996</v>
      </c>
      <c r="G65" s="121">
        <f>E65*$G$4</f>
        <v>4470.8895</v>
      </c>
      <c r="H65" s="2"/>
    </row>
    <row r="66" spans="2:8" ht="12.75">
      <c r="B66" t="s">
        <v>256</v>
      </c>
      <c r="C66" s="43">
        <f t="shared" si="0"/>
        <v>2258.6317373969996</v>
      </c>
      <c r="D66" s="121"/>
      <c r="E66" s="121">
        <v>5716</v>
      </c>
      <c r="F66" s="43">
        <v>2258.6317373969996</v>
      </c>
      <c r="G66" s="121">
        <f>E66*$G$4</f>
        <v>5878.906</v>
      </c>
      <c r="H66" s="2"/>
    </row>
    <row r="67" spans="2:8" ht="12.75">
      <c r="B67" t="s">
        <v>257</v>
      </c>
      <c r="C67" s="43">
        <f t="shared" si="0"/>
        <v>2258.6317373969996</v>
      </c>
      <c r="D67" s="121"/>
      <c r="E67" s="121">
        <v>4898</v>
      </c>
      <c r="F67" s="43">
        <v>2258.6317373969996</v>
      </c>
      <c r="G67" s="121">
        <f>E67*$G$4</f>
        <v>5037.593</v>
      </c>
      <c r="H67" s="2"/>
    </row>
    <row r="68" spans="3:8" ht="12.75">
      <c r="C68" s="187"/>
      <c r="D68" s="125"/>
      <c r="E68" s="125"/>
      <c r="F68" s="187"/>
      <c r="G68" s="121"/>
      <c r="H68" s="2"/>
    </row>
    <row r="69" spans="2:8" ht="12.75">
      <c r="B69" s="3" t="s">
        <v>262</v>
      </c>
      <c r="C69" s="187"/>
      <c r="D69" s="125"/>
      <c r="E69" s="125"/>
      <c r="F69" s="187"/>
      <c r="G69" s="121"/>
      <c r="H69" s="2"/>
    </row>
    <row r="70" spans="2:8" ht="12.75">
      <c r="B70" t="s">
        <v>252</v>
      </c>
      <c r="C70" s="43">
        <f t="shared" si="0"/>
        <v>4134.832341254999</v>
      </c>
      <c r="D70" s="121"/>
      <c r="E70" s="259" t="s">
        <v>3609</v>
      </c>
      <c r="F70" s="43">
        <v>4134.832341254999</v>
      </c>
      <c r="G70" s="259" t="s">
        <v>3609</v>
      </c>
      <c r="H70" s="2"/>
    </row>
    <row r="71" spans="2:8" ht="12.75">
      <c r="B71" t="s">
        <v>253</v>
      </c>
      <c r="C71" s="43">
        <f t="shared" si="0"/>
        <v>4134.832341254999</v>
      </c>
      <c r="D71" s="121"/>
      <c r="E71" s="259" t="s">
        <v>3609</v>
      </c>
      <c r="F71" s="43">
        <v>4134.832341254999</v>
      </c>
      <c r="G71" s="259" t="s">
        <v>3609</v>
      </c>
      <c r="H71" s="2"/>
    </row>
    <row r="72" spans="2:8" ht="12.75">
      <c r="B72" t="s">
        <v>254</v>
      </c>
      <c r="C72" s="43">
        <f t="shared" si="0"/>
        <v>4134.832341254999</v>
      </c>
      <c r="D72" s="121"/>
      <c r="E72" s="259" t="s">
        <v>3609</v>
      </c>
      <c r="F72" s="43">
        <v>4134.832341254999</v>
      </c>
      <c r="G72" s="259" t="s">
        <v>3609</v>
      </c>
      <c r="H72" s="2"/>
    </row>
    <row r="73" spans="2:8" ht="12.75">
      <c r="B73" t="s">
        <v>255</v>
      </c>
      <c r="C73" s="43">
        <f t="shared" si="0"/>
        <v>1553.6945767139996</v>
      </c>
      <c r="D73" s="121"/>
      <c r="E73" s="121">
        <v>2959</v>
      </c>
      <c r="F73" s="43">
        <v>1553.6945767139996</v>
      </c>
      <c r="G73" s="121">
        <f>E73*$G$4</f>
        <v>3043.3315</v>
      </c>
      <c r="H73" s="2"/>
    </row>
    <row r="74" spans="2:8" ht="12.75">
      <c r="B74" t="s">
        <v>256</v>
      </c>
      <c r="C74" s="43">
        <f t="shared" si="0"/>
        <v>1553.6945767139996</v>
      </c>
      <c r="D74" s="121"/>
      <c r="E74" s="121">
        <v>4561</v>
      </c>
      <c r="F74" s="43">
        <v>1553.6945767139996</v>
      </c>
      <c r="G74" s="121">
        <f>E74*$G$4</f>
        <v>4690.9884999999995</v>
      </c>
      <c r="H74" s="2"/>
    </row>
    <row r="75" spans="2:8" ht="12.75">
      <c r="B75" t="s">
        <v>257</v>
      </c>
      <c r="C75" s="43">
        <f t="shared" si="0"/>
        <v>1553.6945767139996</v>
      </c>
      <c r="D75" s="121"/>
      <c r="E75" s="121">
        <v>2787</v>
      </c>
      <c r="F75" s="43">
        <v>1553.6945767139996</v>
      </c>
      <c r="G75" s="121">
        <f>E75*$G$4</f>
        <v>2866.4294999999997</v>
      </c>
      <c r="H75" s="2"/>
    </row>
    <row r="76" spans="3:8" ht="12.75">
      <c r="C76" s="187"/>
      <c r="D76" s="125"/>
      <c r="E76" s="125"/>
      <c r="F76" s="187"/>
      <c r="G76" s="121"/>
      <c r="H76" s="2"/>
    </row>
    <row r="77" spans="2:8" ht="12.75">
      <c r="B77" s="3" t="s">
        <v>200</v>
      </c>
      <c r="C77" s="187"/>
      <c r="D77" s="125"/>
      <c r="E77" s="125"/>
      <c r="F77" s="187"/>
      <c r="G77" s="121"/>
      <c r="H77" s="2"/>
    </row>
    <row r="78" spans="2:8" ht="12.75">
      <c r="B78" t="s">
        <v>252</v>
      </c>
      <c r="C78" s="43">
        <f t="shared" si="0"/>
        <v>4456.248821009999</v>
      </c>
      <c r="D78" s="121"/>
      <c r="E78" s="259" t="s">
        <v>3609</v>
      </c>
      <c r="F78" s="43">
        <v>4456.248821009999</v>
      </c>
      <c r="G78" s="259" t="s">
        <v>3609</v>
      </c>
      <c r="H78" s="2"/>
    </row>
    <row r="79" spans="2:8" ht="12.75">
      <c r="B79" t="s">
        <v>253</v>
      </c>
      <c r="C79" s="43">
        <f aca="true" t="shared" si="1" ref="C79:C115">F79</f>
        <v>4456.248821009999</v>
      </c>
      <c r="D79" s="121"/>
      <c r="E79" s="259" t="s">
        <v>3609</v>
      </c>
      <c r="F79" s="43">
        <v>4456.248821009999</v>
      </c>
      <c r="G79" s="259" t="s">
        <v>3609</v>
      </c>
      <c r="H79" s="2"/>
    </row>
    <row r="80" spans="2:8" ht="12.75">
      <c r="B80" t="s">
        <v>254</v>
      </c>
      <c r="C80" s="43">
        <f t="shared" si="1"/>
        <v>4456.248821009999</v>
      </c>
      <c r="D80" s="121"/>
      <c r="E80" s="259" t="s">
        <v>3609</v>
      </c>
      <c r="F80" s="43">
        <v>4456.248821009999</v>
      </c>
      <c r="G80" s="259" t="s">
        <v>3609</v>
      </c>
      <c r="H80" s="2"/>
    </row>
    <row r="81" spans="2:8" ht="12.75">
      <c r="B81" t="s">
        <v>255</v>
      </c>
      <c r="C81" s="43">
        <f t="shared" si="1"/>
        <v>1700.7834742289995</v>
      </c>
      <c r="D81" s="121"/>
      <c r="E81" s="121">
        <v>1546</v>
      </c>
      <c r="F81" s="43">
        <v>1700.7834742289995</v>
      </c>
      <c r="G81" s="121">
        <f aca="true" t="shared" si="2" ref="G81:G122">E81*$G$4</f>
        <v>1590.061</v>
      </c>
      <c r="H81" s="2"/>
    </row>
    <row r="82" spans="2:8" ht="12.75">
      <c r="B82" t="s">
        <v>256</v>
      </c>
      <c r="C82" s="43">
        <f t="shared" si="1"/>
        <v>1700.7834742289995</v>
      </c>
      <c r="D82" s="121"/>
      <c r="E82" s="121">
        <v>1546</v>
      </c>
      <c r="F82" s="43">
        <v>1700.7834742289995</v>
      </c>
      <c r="G82" s="121">
        <f t="shared" si="2"/>
        <v>1590.061</v>
      </c>
      <c r="H82" s="2"/>
    </row>
    <row r="83" spans="2:8" ht="12.75">
      <c r="B83" t="s">
        <v>257</v>
      </c>
      <c r="C83" s="43">
        <f t="shared" si="1"/>
        <v>1700.7834742289995</v>
      </c>
      <c r="D83" s="121"/>
      <c r="E83" s="121">
        <v>2269</v>
      </c>
      <c r="F83" s="43">
        <v>1700.7834742289995</v>
      </c>
      <c r="G83" s="121">
        <f t="shared" si="2"/>
        <v>2333.6665</v>
      </c>
      <c r="H83" s="2"/>
    </row>
    <row r="84" spans="3:8" ht="12.75">
      <c r="C84" s="187"/>
      <c r="D84" s="125"/>
      <c r="E84" s="121"/>
      <c r="F84" s="187"/>
      <c r="G84" s="121"/>
      <c r="H84" s="2"/>
    </row>
    <row r="85" spans="2:8" ht="12.75">
      <c r="B85" s="1" t="s">
        <v>263</v>
      </c>
      <c r="C85" s="187"/>
      <c r="D85" s="125"/>
      <c r="E85" s="127"/>
      <c r="F85" s="235"/>
      <c r="G85" s="121"/>
      <c r="H85" s="16"/>
    </row>
    <row r="86" spans="2:8" ht="12.75">
      <c r="B86" t="s">
        <v>252</v>
      </c>
      <c r="C86" s="43">
        <f t="shared" si="1"/>
        <v>6062.241672395999</v>
      </c>
      <c r="D86" s="121"/>
      <c r="E86" s="121">
        <v>8343</v>
      </c>
      <c r="F86" s="43">
        <v>6062.241672395999</v>
      </c>
      <c r="G86" s="121">
        <f t="shared" si="2"/>
        <v>8580.7755</v>
      </c>
      <c r="H86" s="2"/>
    </row>
    <row r="87" spans="2:8" ht="12.75">
      <c r="B87" t="s">
        <v>253</v>
      </c>
      <c r="C87" s="43">
        <f t="shared" si="1"/>
        <v>6062.241672395999</v>
      </c>
      <c r="D87" s="121"/>
      <c r="E87" s="121">
        <v>8343</v>
      </c>
      <c r="F87" s="43">
        <v>6062.241672395999</v>
      </c>
      <c r="G87" s="121">
        <f t="shared" si="2"/>
        <v>8580.7755</v>
      </c>
      <c r="H87" s="2"/>
    </row>
    <row r="88" spans="2:8" ht="12.75">
      <c r="B88" t="s">
        <v>254</v>
      </c>
      <c r="C88" s="43">
        <f t="shared" si="1"/>
        <v>6062.241672395999</v>
      </c>
      <c r="D88" s="121"/>
      <c r="E88" s="121">
        <v>8343</v>
      </c>
      <c r="F88" s="43">
        <v>6062.241672395999</v>
      </c>
      <c r="G88" s="121">
        <f t="shared" si="2"/>
        <v>8580.7755</v>
      </c>
      <c r="H88" s="2"/>
    </row>
    <row r="89" spans="2:8" ht="12.75">
      <c r="B89" t="s">
        <v>255</v>
      </c>
      <c r="C89" s="43">
        <f t="shared" si="1"/>
        <v>2423.1533931359995</v>
      </c>
      <c r="D89" s="121"/>
      <c r="E89" s="121">
        <v>4853</v>
      </c>
      <c r="F89" s="43">
        <v>2423.1533931359995</v>
      </c>
      <c r="G89" s="121">
        <f t="shared" si="2"/>
        <v>4991.3105</v>
      </c>
      <c r="H89" s="2"/>
    </row>
    <row r="90" spans="2:8" ht="12.75">
      <c r="B90" t="s">
        <v>256</v>
      </c>
      <c r="C90" s="43">
        <f t="shared" si="1"/>
        <v>2423.1533931359995</v>
      </c>
      <c r="D90" s="121"/>
      <c r="E90" s="121">
        <v>4853</v>
      </c>
      <c r="F90" s="43">
        <v>2423.1533931359995</v>
      </c>
      <c r="G90" s="121">
        <f t="shared" si="2"/>
        <v>4991.3105</v>
      </c>
      <c r="H90" s="2"/>
    </row>
    <row r="91" spans="2:8" ht="12.75">
      <c r="B91" t="s">
        <v>257</v>
      </c>
      <c r="C91" s="43">
        <f t="shared" si="1"/>
        <v>2423.1533931359995</v>
      </c>
      <c r="D91" s="121"/>
      <c r="E91" s="121">
        <v>4853</v>
      </c>
      <c r="F91" s="43">
        <v>2423.1533931359995</v>
      </c>
      <c r="G91" s="121">
        <f t="shared" si="2"/>
        <v>4991.3105</v>
      </c>
      <c r="H91" s="2"/>
    </row>
    <row r="92" spans="3:8" ht="12.75">
      <c r="C92" s="187"/>
      <c r="D92" s="125"/>
      <c r="E92" s="125"/>
      <c r="F92" s="187"/>
      <c r="G92" s="121"/>
      <c r="H92" s="2"/>
    </row>
    <row r="93" spans="2:8" ht="12.75">
      <c r="B93" s="3" t="s">
        <v>207</v>
      </c>
      <c r="C93" s="187"/>
      <c r="D93" s="125"/>
      <c r="E93" s="125"/>
      <c r="F93" s="187"/>
      <c r="G93" s="121"/>
      <c r="H93" s="2"/>
    </row>
    <row r="94" spans="2:8" ht="12.75">
      <c r="B94" t="s">
        <v>252</v>
      </c>
      <c r="C94" s="43">
        <f t="shared" si="1"/>
        <v>4044.399907967999</v>
      </c>
      <c r="D94" s="121"/>
      <c r="E94" s="259" t="s">
        <v>3609</v>
      </c>
      <c r="F94" s="43">
        <v>4044.399907967999</v>
      </c>
      <c r="G94" s="259" t="s">
        <v>3609</v>
      </c>
      <c r="H94" s="2"/>
    </row>
    <row r="95" spans="2:8" ht="12.75">
      <c r="B95" t="s">
        <v>253</v>
      </c>
      <c r="C95" s="43">
        <f t="shared" si="1"/>
        <v>4044.399907967999</v>
      </c>
      <c r="D95" s="121"/>
      <c r="E95" s="259" t="s">
        <v>3609</v>
      </c>
      <c r="F95" s="43">
        <v>4044.399907967999</v>
      </c>
      <c r="G95" s="259" t="s">
        <v>3609</v>
      </c>
      <c r="H95" s="2"/>
    </row>
    <row r="96" spans="2:8" ht="12.75">
      <c r="B96" t="s">
        <v>254</v>
      </c>
      <c r="C96" s="43">
        <f t="shared" si="1"/>
        <v>4406.129641115998</v>
      </c>
      <c r="D96" s="121"/>
      <c r="E96" s="259" t="s">
        <v>3609</v>
      </c>
      <c r="F96" s="43">
        <v>4406.129641115998</v>
      </c>
      <c r="G96" s="259" t="s">
        <v>3609</v>
      </c>
      <c r="H96" s="2"/>
    </row>
    <row r="97" spans="2:8" ht="12.75">
      <c r="B97" t="s">
        <v>255</v>
      </c>
      <c r="C97" s="43">
        <f t="shared" si="1"/>
        <v>1785.7681705709997</v>
      </c>
      <c r="D97" s="121"/>
      <c r="E97" s="121">
        <v>2450</v>
      </c>
      <c r="F97" s="43">
        <v>1785.7681705709997</v>
      </c>
      <c r="G97" s="121">
        <f t="shared" si="2"/>
        <v>2519.825</v>
      </c>
      <c r="H97" s="2"/>
    </row>
    <row r="98" spans="2:8" ht="12.75">
      <c r="B98" t="s">
        <v>256</v>
      </c>
      <c r="C98" s="43">
        <f t="shared" si="1"/>
        <v>1785.7681705709997</v>
      </c>
      <c r="D98" s="121"/>
      <c r="E98" s="121">
        <v>3300</v>
      </c>
      <c r="F98" s="43">
        <v>1785.7681705709997</v>
      </c>
      <c r="G98" s="121">
        <f t="shared" si="2"/>
        <v>3394.0499999999997</v>
      </c>
      <c r="H98" s="2"/>
    </row>
    <row r="99" spans="2:8" ht="12.75">
      <c r="B99" t="s">
        <v>257</v>
      </c>
      <c r="C99" s="43">
        <f t="shared" si="1"/>
        <v>1785.7681705709997</v>
      </c>
      <c r="D99" s="121"/>
      <c r="E99" s="121">
        <v>3300</v>
      </c>
      <c r="F99" s="43">
        <v>1785.7681705709997</v>
      </c>
      <c r="G99" s="121">
        <f t="shared" si="2"/>
        <v>3394.0499999999997</v>
      </c>
      <c r="H99" s="2"/>
    </row>
    <row r="100" spans="3:8" ht="12.75">
      <c r="C100" s="187"/>
      <c r="D100" s="125"/>
      <c r="E100" s="125"/>
      <c r="F100" s="187"/>
      <c r="G100" s="121"/>
      <c r="H100" s="2"/>
    </row>
    <row r="101" spans="2:8" ht="12.75">
      <c r="B101" s="3" t="s">
        <v>201</v>
      </c>
      <c r="C101" s="187"/>
      <c r="D101" s="125"/>
      <c r="E101" s="125"/>
      <c r="F101" s="187"/>
      <c r="G101" s="121"/>
      <c r="H101" s="2"/>
    </row>
    <row r="102" spans="2:8" ht="12.75">
      <c r="B102" t="s">
        <v>252</v>
      </c>
      <c r="C102" s="43">
        <f t="shared" si="1"/>
        <v>3971.4002329049986</v>
      </c>
      <c r="D102" s="121"/>
      <c r="E102" s="259" t="s">
        <v>3609</v>
      </c>
      <c r="F102" s="43">
        <v>3971.4002329049986</v>
      </c>
      <c r="G102" s="259" t="s">
        <v>3609</v>
      </c>
      <c r="H102" s="2"/>
    </row>
    <row r="103" spans="2:8" ht="12.75">
      <c r="B103" t="s">
        <v>253</v>
      </c>
      <c r="C103" s="43">
        <f t="shared" si="1"/>
        <v>3971.4002329049986</v>
      </c>
      <c r="D103" s="121"/>
      <c r="E103" s="259" t="s">
        <v>3609</v>
      </c>
      <c r="F103" s="43">
        <v>3971.4002329049986</v>
      </c>
      <c r="G103" s="259" t="s">
        <v>3609</v>
      </c>
      <c r="H103" s="2"/>
    </row>
    <row r="104" spans="2:8" ht="12.75">
      <c r="B104" t="s">
        <v>254</v>
      </c>
      <c r="C104" s="43">
        <f t="shared" si="1"/>
        <v>3971.4002329049986</v>
      </c>
      <c r="D104" s="121"/>
      <c r="E104" s="259" t="s">
        <v>3609</v>
      </c>
      <c r="F104" s="43">
        <v>3971.4002329049986</v>
      </c>
      <c r="G104" s="259" t="s">
        <v>3609</v>
      </c>
      <c r="H104" s="2"/>
    </row>
    <row r="105" spans="2:8" ht="12.75">
      <c r="B105" t="s">
        <v>255</v>
      </c>
      <c r="C105" s="43">
        <f t="shared" si="1"/>
        <v>1681.1716212269996</v>
      </c>
      <c r="D105" s="121"/>
      <c r="E105" s="121">
        <v>1442</v>
      </c>
      <c r="F105" s="43">
        <v>1681.1716212269996</v>
      </c>
      <c r="G105" s="121">
        <f t="shared" si="2"/>
        <v>1483.097</v>
      </c>
      <c r="H105" s="2"/>
    </row>
    <row r="106" spans="2:8" ht="12.75">
      <c r="B106" t="s">
        <v>256</v>
      </c>
      <c r="C106" s="43">
        <f t="shared" si="1"/>
        <v>1785.7681705709997</v>
      </c>
      <c r="D106" s="121"/>
      <c r="E106" s="121">
        <v>1442</v>
      </c>
      <c r="F106" s="43">
        <v>1785.7681705709997</v>
      </c>
      <c r="G106" s="121">
        <f t="shared" si="2"/>
        <v>1483.097</v>
      </c>
      <c r="H106" s="2"/>
    </row>
    <row r="107" spans="2:8" ht="12.75">
      <c r="B107" t="s">
        <v>257</v>
      </c>
      <c r="C107" s="43">
        <f t="shared" si="1"/>
        <v>1785.7681705709997</v>
      </c>
      <c r="D107" s="121"/>
      <c r="E107" s="121">
        <v>1442</v>
      </c>
      <c r="F107" s="43">
        <v>1785.7681705709997</v>
      </c>
      <c r="G107" s="121">
        <f t="shared" si="2"/>
        <v>1483.097</v>
      </c>
      <c r="H107" s="2"/>
    </row>
    <row r="108" spans="3:8" ht="12.75">
      <c r="C108" s="187"/>
      <c r="D108" s="125"/>
      <c r="E108" s="125"/>
      <c r="F108" s="187"/>
      <c r="G108" s="125"/>
      <c r="H108" s="2"/>
    </row>
    <row r="109" spans="2:8" ht="12.75">
      <c r="B109" s="3" t="s">
        <v>202</v>
      </c>
      <c r="C109" s="187"/>
      <c r="D109" s="125"/>
      <c r="E109" s="125"/>
      <c r="F109" s="187"/>
      <c r="G109" s="121"/>
      <c r="H109" s="2"/>
    </row>
    <row r="110" spans="2:8" ht="12.75">
      <c r="B110" t="s">
        <v>252</v>
      </c>
      <c r="C110" s="43">
        <f t="shared" si="1"/>
        <v>4371.264124668</v>
      </c>
      <c r="D110" s="121"/>
      <c r="E110" s="259" t="s">
        <v>3609</v>
      </c>
      <c r="F110" s="43">
        <v>4371.264124668</v>
      </c>
      <c r="G110" s="259" t="s">
        <v>3609</v>
      </c>
      <c r="H110" s="2"/>
    </row>
    <row r="111" spans="2:8" ht="12.75">
      <c r="B111" t="s">
        <v>253</v>
      </c>
      <c r="C111" s="43">
        <f t="shared" si="1"/>
        <v>8175.963607055997</v>
      </c>
      <c r="D111" s="121"/>
      <c r="E111" s="259" t="s">
        <v>3609</v>
      </c>
      <c r="F111" s="43">
        <v>8175.963607055997</v>
      </c>
      <c r="G111" s="259" t="s">
        <v>3609</v>
      </c>
      <c r="H111" s="2"/>
    </row>
    <row r="112" spans="2:8" ht="12.75">
      <c r="B112" t="s">
        <v>254</v>
      </c>
      <c r="C112" s="43">
        <f t="shared" si="1"/>
        <v>8175.963607055997</v>
      </c>
      <c r="D112" s="121"/>
      <c r="E112" s="259" t="s">
        <v>3609</v>
      </c>
      <c r="F112" s="43">
        <v>8175.963607055997</v>
      </c>
      <c r="G112" s="259" t="s">
        <v>3609</v>
      </c>
      <c r="H112" s="2"/>
    </row>
    <row r="113" spans="2:8" ht="12.75">
      <c r="B113" t="s">
        <v>255</v>
      </c>
      <c r="C113" s="43">
        <f t="shared" si="1"/>
        <v>1608.1719461639998</v>
      </c>
      <c r="D113" s="121"/>
      <c r="E113" s="121">
        <v>1727</v>
      </c>
      <c r="F113" s="43">
        <v>1608.1719461639998</v>
      </c>
      <c r="G113" s="121">
        <f t="shared" si="2"/>
        <v>1776.2195</v>
      </c>
      <c r="H113" s="2"/>
    </row>
    <row r="114" spans="2:8" ht="12.75">
      <c r="B114" t="s">
        <v>256</v>
      </c>
      <c r="C114" s="43">
        <f t="shared" si="1"/>
        <v>1608.1719461639998</v>
      </c>
      <c r="D114" s="121"/>
      <c r="E114" s="121">
        <v>1727</v>
      </c>
      <c r="F114" s="43">
        <v>1608.1719461639998</v>
      </c>
      <c r="G114" s="121">
        <f t="shared" si="2"/>
        <v>1776.2195</v>
      </c>
      <c r="H114" s="2"/>
    </row>
    <row r="115" spans="2:8" ht="12.75">
      <c r="B115" t="s">
        <v>257</v>
      </c>
      <c r="C115" s="43">
        <f t="shared" si="1"/>
        <v>1608.1719461639998</v>
      </c>
      <c r="D115" s="121"/>
      <c r="E115" s="121">
        <v>1727</v>
      </c>
      <c r="F115" s="43">
        <v>1608.1719461639998</v>
      </c>
      <c r="G115" s="121">
        <f t="shared" si="2"/>
        <v>1776.2195</v>
      </c>
      <c r="H115" s="2"/>
    </row>
    <row r="116" spans="3:8" ht="12.75">
      <c r="C116" s="187"/>
      <c r="D116" s="125"/>
      <c r="E116" s="125"/>
      <c r="F116" s="187"/>
      <c r="G116" s="125"/>
      <c r="H116" s="2"/>
    </row>
    <row r="117" spans="2:8" ht="12.75">
      <c r="B117" s="3" t="s">
        <v>2880</v>
      </c>
      <c r="C117" s="187"/>
      <c r="D117" s="125"/>
      <c r="E117" s="125"/>
      <c r="F117" s="187"/>
      <c r="G117" s="125"/>
      <c r="H117" s="2"/>
    </row>
    <row r="118" spans="2:8" ht="12.75">
      <c r="B118" s="22" t="s">
        <v>2878</v>
      </c>
      <c r="C118" s="43">
        <f>F118</f>
        <v>1725</v>
      </c>
      <c r="D118" s="121"/>
      <c r="E118" s="121">
        <v>1725</v>
      </c>
      <c r="F118" s="259">
        <f>E118</f>
        <v>1725</v>
      </c>
      <c r="G118" s="121">
        <f t="shared" si="2"/>
        <v>1774.1625</v>
      </c>
      <c r="H118" s="52"/>
    </row>
    <row r="119" spans="2:8" ht="12.75">
      <c r="B119" s="22" t="s">
        <v>2879</v>
      </c>
      <c r="C119" s="43">
        <f>F119</f>
        <v>1343</v>
      </c>
      <c r="D119" s="121"/>
      <c r="E119" s="121">
        <v>1343</v>
      </c>
      <c r="F119" s="259">
        <f>E119</f>
        <v>1343</v>
      </c>
      <c r="G119" s="121">
        <f t="shared" si="2"/>
        <v>1381.2755</v>
      </c>
      <c r="H119" s="52"/>
    </row>
    <row r="120" spans="3:8" ht="12.75">
      <c r="C120" s="187"/>
      <c r="D120" s="125"/>
      <c r="E120" s="125"/>
      <c r="F120" s="121"/>
      <c r="G120" s="125"/>
      <c r="H120" s="56"/>
    </row>
    <row r="121" spans="2:7" ht="12.75">
      <c r="B121" s="3" t="s">
        <v>203</v>
      </c>
      <c r="C121" s="187"/>
      <c r="D121" s="125"/>
      <c r="E121" s="125"/>
      <c r="F121" s="125"/>
      <c r="G121" s="125"/>
    </row>
    <row r="122" spans="2:7" ht="12.75">
      <c r="B122" t="s">
        <v>264</v>
      </c>
      <c r="C122" s="43">
        <f>E122</f>
        <v>1965</v>
      </c>
      <c r="D122" s="121"/>
      <c r="E122" s="121">
        <v>1965</v>
      </c>
      <c r="F122" s="121">
        <v>922</v>
      </c>
      <c r="G122" s="121">
        <f t="shared" si="2"/>
        <v>2021.0024999999998</v>
      </c>
    </row>
    <row r="123" spans="3:7" ht="12.75">
      <c r="C123" s="125"/>
      <c r="D123" s="125"/>
      <c r="E123" s="125"/>
      <c r="F123" s="125"/>
      <c r="G123" s="125"/>
    </row>
    <row r="124" spans="2:7" ht="12.75">
      <c r="B124" s="4" t="s">
        <v>244</v>
      </c>
      <c r="C124" s="127"/>
      <c r="D124" s="127"/>
      <c r="E124" s="127"/>
      <c r="F124" s="127"/>
      <c r="G124" s="127"/>
    </row>
    <row r="125" spans="2:7" ht="12.75">
      <c r="B125" s="4" t="s">
        <v>243</v>
      </c>
      <c r="C125" s="125"/>
      <c r="D125" s="125"/>
      <c r="E125" s="125"/>
      <c r="F125" s="127"/>
      <c r="G125" s="125"/>
    </row>
    <row r="126" spans="2:7" ht="12.75">
      <c r="B126" s="4" t="s">
        <v>242</v>
      </c>
      <c r="C126" s="125"/>
      <c r="D126" s="125"/>
      <c r="E126" s="125"/>
      <c r="F126" s="127"/>
      <c r="G126" s="125"/>
    </row>
    <row r="127" spans="3:7" ht="12.75">
      <c r="C127" s="125"/>
      <c r="D127" s="125"/>
      <c r="E127" s="125"/>
      <c r="F127" s="125"/>
      <c r="G127" s="125"/>
    </row>
    <row r="128" spans="2:7" ht="12.75">
      <c r="B128" s="3" t="s">
        <v>208</v>
      </c>
      <c r="C128" s="125"/>
      <c r="D128" s="125"/>
      <c r="E128" s="125"/>
      <c r="F128" s="128"/>
      <c r="G128" s="125"/>
    </row>
    <row r="129" spans="2:7" ht="12.75">
      <c r="B129" t="s">
        <v>209</v>
      </c>
      <c r="C129" s="43">
        <f>F129</f>
        <v>932</v>
      </c>
      <c r="D129" s="121"/>
      <c r="E129" s="121" t="s">
        <v>3287</v>
      </c>
      <c r="F129" s="43">
        <v>932</v>
      </c>
      <c r="G129" s="43">
        <f>F129</f>
        <v>932</v>
      </c>
    </row>
    <row r="130" spans="2:7" ht="12.75">
      <c r="B130" t="s">
        <v>210</v>
      </c>
      <c r="C130" s="43">
        <f>F130</f>
        <v>604</v>
      </c>
      <c r="D130" s="121"/>
      <c r="E130" s="121">
        <v>393</v>
      </c>
      <c r="F130" s="43">
        <v>604</v>
      </c>
      <c r="G130" s="43">
        <f>F130</f>
        <v>604</v>
      </c>
    </row>
    <row r="131" spans="3:7" ht="12.75">
      <c r="C131" s="125"/>
      <c r="D131" s="125"/>
      <c r="E131" s="125"/>
      <c r="F131" s="125"/>
      <c r="G131" s="125"/>
    </row>
    <row r="132" spans="2:7" ht="12.75">
      <c r="B132" t="s">
        <v>211</v>
      </c>
      <c r="C132" s="125"/>
      <c r="D132" s="125"/>
      <c r="E132" s="125"/>
      <c r="F132" s="125"/>
      <c r="G132" s="125"/>
    </row>
    <row r="133" spans="2:7" ht="12.75">
      <c r="B133" t="s">
        <v>212</v>
      </c>
      <c r="C133" s="125"/>
      <c r="D133" s="125"/>
      <c r="E133" s="125"/>
      <c r="F133" s="125"/>
      <c r="G133" s="125"/>
    </row>
    <row r="134" spans="3:7" ht="12.75">
      <c r="C134" s="125"/>
      <c r="D134" s="125"/>
      <c r="E134" s="125"/>
      <c r="F134" s="125"/>
      <c r="G134" s="125"/>
    </row>
    <row r="135" spans="2:7" ht="15">
      <c r="B135" s="118" t="s">
        <v>2662</v>
      </c>
      <c r="C135" s="129"/>
      <c r="D135" s="129"/>
      <c r="E135" s="129"/>
      <c r="F135" s="130"/>
      <c r="G135" s="131"/>
    </row>
    <row r="136" spans="2:7" ht="15">
      <c r="B136" s="118" t="s">
        <v>2663</v>
      </c>
      <c r="C136" s="132"/>
      <c r="D136" s="132"/>
      <c r="E136" s="132"/>
      <c r="F136" s="133"/>
      <c r="G136" s="134"/>
    </row>
    <row r="137" spans="2:7" ht="12.75">
      <c r="B137" s="13"/>
      <c r="C137" s="135"/>
      <c r="D137" s="135"/>
      <c r="E137" s="135"/>
      <c r="F137" s="136"/>
      <c r="G137" s="135"/>
    </row>
    <row r="138" spans="2:7" ht="12.75">
      <c r="B138" s="13"/>
      <c r="C138" s="135"/>
      <c r="D138" s="135"/>
      <c r="E138" s="135"/>
      <c r="F138" s="136"/>
      <c r="G138" s="135"/>
    </row>
    <row r="139" spans="2:7" ht="12.75">
      <c r="B139" s="13"/>
      <c r="C139" s="135"/>
      <c r="D139" s="135"/>
      <c r="E139" s="135"/>
      <c r="F139" s="136"/>
      <c r="G139" s="135"/>
    </row>
    <row r="140" spans="2:7" ht="12.75">
      <c r="B140" s="1" t="s">
        <v>2664</v>
      </c>
      <c r="C140" s="126"/>
      <c r="D140" s="126"/>
      <c r="E140" s="187"/>
      <c r="F140" s="125"/>
      <c r="G140" s="187"/>
    </row>
    <row r="141" spans="2:7" ht="12">
      <c r="B141" t="s">
        <v>2508</v>
      </c>
      <c r="C141" s="43">
        <f aca="true" t="shared" si="3" ref="C141:C146">F141</f>
        <v>4669.800109254</v>
      </c>
      <c r="D141" s="22"/>
      <c r="E141" s="43">
        <v>4154</v>
      </c>
      <c r="F141" s="121">
        <v>4669.800109254</v>
      </c>
      <c r="G141" s="43">
        <f aca="true" t="shared" si="4" ref="G141:G146">F141</f>
        <v>4669.800109254</v>
      </c>
    </row>
    <row r="142" spans="2:7" ht="12">
      <c r="B142" t="s">
        <v>2665</v>
      </c>
      <c r="C142" s="43">
        <f t="shared" si="3"/>
        <v>4669.800109254</v>
      </c>
      <c r="D142" s="22"/>
      <c r="E142" s="43">
        <v>4476</v>
      </c>
      <c r="F142" s="121">
        <v>4669.800109254</v>
      </c>
      <c r="G142" s="43">
        <f t="shared" si="4"/>
        <v>4669.800109254</v>
      </c>
    </row>
    <row r="143" spans="2:7" ht="12">
      <c r="B143" t="s">
        <v>2666</v>
      </c>
      <c r="C143" s="43">
        <f t="shared" si="3"/>
        <v>7391.489486975997</v>
      </c>
      <c r="D143" s="22"/>
      <c r="E143" s="43">
        <v>5624</v>
      </c>
      <c r="F143" s="121">
        <v>7391.489486975997</v>
      </c>
      <c r="G143" s="43">
        <f t="shared" si="4"/>
        <v>7391.489486975997</v>
      </c>
    </row>
    <row r="144" spans="2:7" ht="12">
      <c r="B144" t="s">
        <v>2667</v>
      </c>
      <c r="C144" s="43">
        <f t="shared" si="3"/>
        <v>2729.3162094449995</v>
      </c>
      <c r="D144" s="22"/>
      <c r="E144" s="43">
        <v>2434</v>
      </c>
      <c r="F144" s="121">
        <v>2729.3162094449995</v>
      </c>
      <c r="G144" s="43">
        <f t="shared" si="4"/>
        <v>2729.3162094449995</v>
      </c>
    </row>
    <row r="145" spans="2:7" ht="12">
      <c r="B145" t="s">
        <v>2668</v>
      </c>
      <c r="C145" s="43">
        <f t="shared" si="3"/>
        <v>6269.255676305998</v>
      </c>
      <c r="D145" s="22"/>
      <c r="E145" s="43">
        <v>2506</v>
      </c>
      <c r="F145" s="121">
        <v>6269.255676305998</v>
      </c>
      <c r="G145" s="43">
        <f t="shared" si="4"/>
        <v>6269.255676305998</v>
      </c>
    </row>
    <row r="146" spans="2:7" ht="12">
      <c r="B146" t="s">
        <v>2669</v>
      </c>
      <c r="C146" s="43">
        <f t="shared" si="3"/>
        <v>5458.632418889999</v>
      </c>
      <c r="D146" s="22"/>
      <c r="E146" s="43">
        <v>3019</v>
      </c>
      <c r="F146" s="121">
        <v>5458.632418889999</v>
      </c>
      <c r="G146" s="43">
        <f t="shared" si="4"/>
        <v>5458.632418889999</v>
      </c>
    </row>
    <row r="147" spans="2:8" ht="12">
      <c r="B147" s="22" t="s">
        <v>2876</v>
      </c>
      <c r="C147" s="43">
        <f>F147</f>
        <v>1777</v>
      </c>
      <c r="D147" s="22"/>
      <c r="E147" s="43">
        <v>1777</v>
      </c>
      <c r="F147" s="259">
        <f>E147</f>
        <v>1777</v>
      </c>
      <c r="G147" s="43">
        <f>F147</f>
        <v>1777</v>
      </c>
      <c r="H147" s="56"/>
    </row>
    <row r="148" spans="2:8" ht="12">
      <c r="B148" s="22" t="s">
        <v>2877</v>
      </c>
      <c r="C148" s="43">
        <f>F148</f>
        <v>924</v>
      </c>
      <c r="D148" s="22"/>
      <c r="E148" s="43">
        <v>924</v>
      </c>
      <c r="F148" s="259">
        <f>E148</f>
        <v>924</v>
      </c>
      <c r="G148" s="43">
        <f>F148</f>
        <v>924</v>
      </c>
      <c r="H148" s="56"/>
    </row>
    <row r="149" spans="3:8" ht="12">
      <c r="C149" s="187"/>
      <c r="D149" s="126"/>
      <c r="E149" s="187"/>
      <c r="F149" s="125"/>
      <c r="G149" s="187"/>
      <c r="H149" s="56"/>
    </row>
    <row r="150" spans="2:8" ht="12.75">
      <c r="B150" s="1" t="s">
        <v>2670</v>
      </c>
      <c r="C150" s="187"/>
      <c r="D150" s="126"/>
      <c r="E150" s="187"/>
      <c r="F150" s="125"/>
      <c r="G150" s="187"/>
      <c r="H150" s="56"/>
    </row>
    <row r="151" spans="2:8" ht="12">
      <c r="B151" t="s">
        <v>2508</v>
      </c>
      <c r="C151" s="43">
        <f aca="true" t="shared" si="5" ref="C151:C156">F151</f>
        <v>7447.056403814998</v>
      </c>
      <c r="D151" s="22"/>
      <c r="E151" s="43">
        <v>5172</v>
      </c>
      <c r="F151" s="121">
        <v>7447.056403814998</v>
      </c>
      <c r="G151" s="43">
        <f aca="true" t="shared" si="6" ref="G151:G156">F151</f>
        <v>7447.056403814998</v>
      </c>
      <c r="H151" s="56"/>
    </row>
    <row r="152" spans="2:8" ht="12">
      <c r="B152" t="s">
        <v>2665</v>
      </c>
      <c r="C152" s="43">
        <f t="shared" si="5"/>
        <v>8117.128048049998</v>
      </c>
      <c r="D152" s="22"/>
      <c r="E152" s="43">
        <v>6078</v>
      </c>
      <c r="F152" s="121">
        <v>8117.128048049998</v>
      </c>
      <c r="G152" s="43">
        <f t="shared" si="6"/>
        <v>8117.128048049998</v>
      </c>
      <c r="H152" s="56"/>
    </row>
    <row r="153" spans="2:8" ht="12">
      <c r="B153" t="s">
        <v>2666</v>
      </c>
      <c r="C153" s="43">
        <f t="shared" si="5"/>
        <v>10344.162911165997</v>
      </c>
      <c r="D153" s="22"/>
      <c r="E153" s="43">
        <v>6147</v>
      </c>
      <c r="F153" s="121">
        <v>10344.162911165997</v>
      </c>
      <c r="G153" s="43">
        <f t="shared" si="6"/>
        <v>10344.162911165997</v>
      </c>
      <c r="H153" s="56"/>
    </row>
    <row r="154" spans="2:8" ht="12">
      <c r="B154" t="s">
        <v>2667</v>
      </c>
      <c r="C154" s="43">
        <f t="shared" si="5"/>
        <v>2897.1065073509994</v>
      </c>
      <c r="D154" s="22"/>
      <c r="E154" s="43">
        <v>2803</v>
      </c>
      <c r="F154" s="121">
        <v>2897.1065073509994</v>
      </c>
      <c r="G154" s="43">
        <f t="shared" si="6"/>
        <v>2897.1065073509994</v>
      </c>
      <c r="H154" s="56"/>
    </row>
    <row r="155" spans="2:8" ht="12">
      <c r="B155" t="s">
        <v>2668</v>
      </c>
      <c r="C155" s="43">
        <f t="shared" si="5"/>
        <v>6269.255676305998</v>
      </c>
      <c r="D155" s="22"/>
      <c r="E155" s="43">
        <v>4264</v>
      </c>
      <c r="F155" s="121">
        <v>6269.255676305998</v>
      </c>
      <c r="G155" s="43">
        <f t="shared" si="6"/>
        <v>6269.255676305998</v>
      </c>
      <c r="H155" s="56"/>
    </row>
    <row r="156" spans="2:8" ht="12">
      <c r="B156" t="s">
        <v>2669</v>
      </c>
      <c r="C156" s="43">
        <f t="shared" si="5"/>
        <v>5458.632418889999</v>
      </c>
      <c r="D156" s="22"/>
      <c r="E156" s="43">
        <v>3767</v>
      </c>
      <c r="F156" s="121">
        <v>5458.632418889999</v>
      </c>
      <c r="G156" s="43">
        <f t="shared" si="6"/>
        <v>5458.632418889999</v>
      </c>
      <c r="H156" s="56"/>
    </row>
    <row r="157" spans="2:8" ht="12">
      <c r="B157" s="22" t="s">
        <v>2876</v>
      </c>
      <c r="C157" s="43">
        <f>F157</f>
        <v>2142</v>
      </c>
      <c r="D157" s="22"/>
      <c r="E157" s="43">
        <v>2142</v>
      </c>
      <c r="F157" s="259">
        <f>E157</f>
        <v>2142</v>
      </c>
      <c r="G157" s="43">
        <f>F157</f>
        <v>2142</v>
      </c>
      <c r="H157" s="56"/>
    </row>
    <row r="158" spans="2:8" ht="12">
      <c r="B158" s="22" t="s">
        <v>2877</v>
      </c>
      <c r="C158" s="43">
        <f>F158</f>
        <v>1312</v>
      </c>
      <c r="D158" s="22"/>
      <c r="E158" s="43">
        <v>1312</v>
      </c>
      <c r="F158" s="259">
        <f>E158</f>
        <v>1312</v>
      </c>
      <c r="G158" s="43">
        <f>F158</f>
        <v>1312</v>
      </c>
      <c r="H158" s="56"/>
    </row>
    <row r="159" spans="3:7" ht="12">
      <c r="C159" s="126"/>
      <c r="D159" s="126"/>
      <c r="E159" s="187"/>
      <c r="F159" s="125"/>
      <c r="G159" s="187"/>
    </row>
    <row r="160" spans="2:7" ht="12.75">
      <c r="B160" s="119" t="s">
        <v>2514</v>
      </c>
      <c r="C160" s="126"/>
      <c r="D160" s="126"/>
      <c r="E160" s="187"/>
      <c r="F160" s="125"/>
      <c r="G160" s="187"/>
    </row>
    <row r="161" spans="1:8" ht="12.75">
      <c r="A161" s="176"/>
      <c r="B161" s="177"/>
      <c r="C161" s="178"/>
      <c r="D161" s="178"/>
      <c r="E161" s="179"/>
      <c r="F161" s="180"/>
      <c r="G161" s="179"/>
      <c r="H161" s="176"/>
    </row>
    <row r="162" spans="2:7" ht="19.5">
      <c r="B162" s="230" t="s">
        <v>270</v>
      </c>
      <c r="C162" s="125"/>
      <c r="D162" s="125"/>
      <c r="E162" s="125"/>
      <c r="F162" s="128"/>
      <c r="G162" s="125"/>
    </row>
    <row r="163" spans="2:7" ht="12.75">
      <c r="B163" s="3"/>
      <c r="C163" s="125"/>
      <c r="D163" s="125"/>
      <c r="E163" s="125"/>
      <c r="F163" s="128"/>
      <c r="G163" s="125"/>
    </row>
    <row r="164" spans="2:7" ht="12.75">
      <c r="B164" s="22" t="s">
        <v>3556</v>
      </c>
      <c r="C164" s="125"/>
      <c r="D164" s="125"/>
      <c r="E164" s="125"/>
      <c r="F164" s="128"/>
      <c r="G164" s="125"/>
    </row>
    <row r="165" spans="2:7" ht="12.75">
      <c r="B165" s="3"/>
      <c r="C165" s="125"/>
      <c r="D165" s="125"/>
      <c r="E165" s="125"/>
      <c r="F165" s="128"/>
      <c r="G165" s="125"/>
    </row>
    <row r="166" spans="2:12" ht="12">
      <c r="B166" s="22" t="s">
        <v>3557</v>
      </c>
      <c r="C166" s="121">
        <f>F166</f>
        <v>9082</v>
      </c>
      <c r="D166" s="121"/>
      <c r="E166" s="121"/>
      <c r="F166" s="121">
        <v>9082</v>
      </c>
      <c r="G166" s="121">
        <f>F166</f>
        <v>9082</v>
      </c>
      <c r="H166" s="56"/>
      <c r="I166" s="56"/>
      <c r="J166" s="56"/>
      <c r="K166" s="56"/>
      <c r="L166" s="56"/>
    </row>
    <row r="167" spans="2:12" ht="12">
      <c r="B167" s="2" t="s">
        <v>3558</v>
      </c>
      <c r="C167" s="121"/>
      <c r="D167" s="121"/>
      <c r="E167" s="121"/>
      <c r="F167" s="121"/>
      <c r="G167" s="121"/>
      <c r="H167" s="56"/>
      <c r="I167" s="56"/>
      <c r="J167" s="56"/>
      <c r="K167" s="56"/>
      <c r="L167" s="56"/>
    </row>
    <row r="168" spans="3:12" ht="12">
      <c r="C168" s="121"/>
      <c r="D168" s="121"/>
      <c r="E168" s="121"/>
      <c r="F168" s="121"/>
      <c r="G168" s="121"/>
      <c r="H168" s="56"/>
      <c r="I168" s="56"/>
      <c r="J168" s="56"/>
      <c r="K168" s="56"/>
      <c r="L168" s="56"/>
    </row>
    <row r="169" spans="2:12" ht="12">
      <c r="B169" s="22" t="s">
        <v>3559</v>
      </c>
      <c r="C169" s="121">
        <f>F169</f>
        <v>10150</v>
      </c>
      <c r="D169" s="121"/>
      <c r="E169" s="121"/>
      <c r="F169" s="121">
        <v>10150</v>
      </c>
      <c r="G169" s="121">
        <f>F169</f>
        <v>10150</v>
      </c>
      <c r="H169" s="56"/>
      <c r="I169" s="56"/>
      <c r="J169" s="56"/>
      <c r="K169" s="56"/>
      <c r="L169" s="56"/>
    </row>
    <row r="170" spans="2:7" ht="12.75">
      <c r="B170" s="2" t="s">
        <v>3558</v>
      </c>
      <c r="C170" s="121"/>
      <c r="D170" s="121"/>
      <c r="E170" s="121"/>
      <c r="F170" s="260"/>
      <c r="G170" s="121"/>
    </row>
    <row r="171" spans="2:7" ht="12">
      <c r="B171" s="43"/>
      <c r="C171" s="121"/>
      <c r="D171" s="121"/>
      <c r="E171" s="121"/>
      <c r="F171" s="121"/>
      <c r="G171" s="121"/>
    </row>
    <row r="172" spans="3:7" ht="12">
      <c r="C172" s="43"/>
      <c r="D172" s="43"/>
      <c r="E172" s="43"/>
      <c r="F172" s="121"/>
      <c r="G172" s="43"/>
    </row>
    <row r="173" spans="2:7" ht="12.75">
      <c r="B173" s="3" t="s">
        <v>2480</v>
      </c>
      <c r="C173" s="43"/>
      <c r="D173" s="43"/>
      <c r="E173" s="43"/>
      <c r="F173" s="121"/>
      <c r="G173" s="43"/>
    </row>
    <row r="174" spans="2:10" ht="12">
      <c r="B174" s="22" t="s">
        <v>2481</v>
      </c>
      <c r="C174" s="121">
        <f>F174</f>
        <v>20090</v>
      </c>
      <c r="D174" s="43"/>
      <c r="E174" s="193" t="s">
        <v>2881</v>
      </c>
      <c r="F174" s="121">
        <v>20090</v>
      </c>
      <c r="G174" s="121">
        <f>F174</f>
        <v>20090</v>
      </c>
      <c r="J174" s="22"/>
    </row>
    <row r="175" spans="3:7" ht="12">
      <c r="C175" s="121"/>
      <c r="D175" s="43"/>
      <c r="E175" s="193"/>
      <c r="F175" s="121"/>
      <c r="G175" s="121"/>
    </row>
    <row r="176" spans="3:7" ht="12">
      <c r="C176" s="121"/>
      <c r="D176" s="121"/>
      <c r="E176" s="259"/>
      <c r="F176" s="121"/>
      <c r="G176" s="121"/>
    </row>
    <row r="177" spans="2:7" ht="12.75">
      <c r="B177" s="3" t="s">
        <v>231</v>
      </c>
      <c r="C177" s="121">
        <f>F177</f>
        <v>34394</v>
      </c>
      <c r="D177" s="121"/>
      <c r="E177" s="259" t="s">
        <v>2881</v>
      </c>
      <c r="F177" s="121">
        <v>34394</v>
      </c>
      <c r="G177" s="121">
        <f>F177</f>
        <v>34394</v>
      </c>
    </row>
    <row r="178" spans="3:7" ht="12">
      <c r="C178" s="121"/>
      <c r="D178" s="121"/>
      <c r="E178" s="121"/>
      <c r="F178" s="121"/>
      <c r="G178" s="121"/>
    </row>
    <row r="179" spans="2:7" ht="12.75">
      <c r="B179" s="3" t="s">
        <v>230</v>
      </c>
      <c r="C179" s="121"/>
      <c r="D179" s="121"/>
      <c r="E179" s="121"/>
      <c r="F179" s="121"/>
      <c r="G179" s="121"/>
    </row>
    <row r="180" spans="2:7" ht="12.75">
      <c r="B180" s="3" t="s">
        <v>265</v>
      </c>
      <c r="C180" s="121"/>
      <c r="D180" s="121"/>
      <c r="E180" s="121"/>
      <c r="F180" s="121"/>
      <c r="G180" s="121"/>
    </row>
    <row r="181" spans="2:7" ht="12">
      <c r="B181" t="s">
        <v>245</v>
      </c>
      <c r="C181" s="121">
        <f aca="true" t="shared" si="7" ref="C181:C186">F181</f>
        <v>51536</v>
      </c>
      <c r="D181" s="121"/>
      <c r="E181" s="65" t="s">
        <v>2881</v>
      </c>
      <c r="F181" s="121">
        <v>51536</v>
      </c>
      <c r="G181" s="121">
        <f aca="true" t="shared" si="8" ref="G181:G186">F181</f>
        <v>51536</v>
      </c>
    </row>
    <row r="182" spans="2:7" ht="12">
      <c r="B182" t="s">
        <v>246</v>
      </c>
      <c r="C182" s="121">
        <f t="shared" si="7"/>
        <v>7354</v>
      </c>
      <c r="D182" s="121"/>
      <c r="E182" s="65" t="s">
        <v>2881</v>
      </c>
      <c r="F182" s="121">
        <v>7354</v>
      </c>
      <c r="G182" s="121">
        <f t="shared" si="8"/>
        <v>7354</v>
      </c>
    </row>
    <row r="183" spans="2:7" ht="12">
      <c r="B183" t="s">
        <v>247</v>
      </c>
      <c r="C183" s="121">
        <f t="shared" si="7"/>
        <v>4576</v>
      </c>
      <c r="D183" s="121"/>
      <c r="E183" s="65" t="s">
        <v>2881</v>
      </c>
      <c r="F183" s="121">
        <v>4576</v>
      </c>
      <c r="G183" s="121">
        <f t="shared" si="8"/>
        <v>4576</v>
      </c>
    </row>
    <row r="184" spans="2:7" ht="12">
      <c r="B184" s="22" t="s">
        <v>2872</v>
      </c>
      <c r="C184" s="121">
        <f t="shared" si="7"/>
        <v>1270</v>
      </c>
      <c r="D184" s="121"/>
      <c r="E184" s="65" t="s">
        <v>2881</v>
      </c>
      <c r="F184" s="121">
        <v>1270</v>
      </c>
      <c r="G184" s="121">
        <f t="shared" si="8"/>
        <v>1270</v>
      </c>
    </row>
    <row r="185" spans="2:7" ht="12">
      <c r="B185" t="s">
        <v>248</v>
      </c>
      <c r="C185" s="121">
        <f t="shared" si="7"/>
        <v>23152</v>
      </c>
      <c r="D185" s="121"/>
      <c r="E185" s="65" t="s">
        <v>2881</v>
      </c>
      <c r="F185" s="121">
        <v>23152</v>
      </c>
      <c r="G185" s="121">
        <f t="shared" si="8"/>
        <v>23152</v>
      </c>
    </row>
    <row r="186" spans="2:7" ht="12">
      <c r="B186" s="22" t="s">
        <v>2873</v>
      </c>
      <c r="C186" s="121">
        <f t="shared" si="7"/>
        <v>6166</v>
      </c>
      <c r="D186" s="121"/>
      <c r="E186" s="65" t="s">
        <v>2881</v>
      </c>
      <c r="F186" s="121">
        <v>6166</v>
      </c>
      <c r="G186" s="121">
        <f t="shared" si="8"/>
        <v>6166</v>
      </c>
    </row>
    <row r="187" spans="3:7" ht="12">
      <c r="C187" s="125"/>
      <c r="D187" s="125"/>
      <c r="E187" s="137"/>
      <c r="F187" s="125"/>
      <c r="G187" s="125"/>
    </row>
    <row r="188" spans="2:7" ht="12.75">
      <c r="B188" s="3" t="s">
        <v>270</v>
      </c>
      <c r="C188" s="125"/>
      <c r="D188" s="126"/>
      <c r="E188" s="137"/>
      <c r="F188" s="125"/>
      <c r="G188" s="125"/>
    </row>
    <row r="189" spans="3:7" ht="12">
      <c r="C189" s="125"/>
      <c r="D189" s="126"/>
      <c r="E189" s="125"/>
      <c r="F189" s="125"/>
      <c r="G189" s="125"/>
    </row>
    <row r="190" spans="2:7" ht="12.75">
      <c r="B190" s="3" t="s">
        <v>2537</v>
      </c>
      <c r="C190" s="125"/>
      <c r="D190" s="126"/>
      <c r="E190" s="125"/>
      <c r="F190" s="125"/>
      <c r="G190" s="125"/>
    </row>
    <row r="191" spans="3:7" ht="12">
      <c r="C191" s="125"/>
      <c r="D191" s="126"/>
      <c r="E191" s="125"/>
      <c r="F191" s="125"/>
      <c r="G191" s="125"/>
    </row>
    <row r="192" spans="2:7" ht="12.75">
      <c r="B192" s="3" t="s">
        <v>2478</v>
      </c>
      <c r="C192" s="125"/>
      <c r="D192" s="138"/>
      <c r="E192" s="125"/>
      <c r="F192" s="125"/>
      <c r="G192" s="125"/>
    </row>
    <row r="193" spans="3:7" ht="12">
      <c r="C193" s="125"/>
      <c r="D193" s="126"/>
      <c r="E193" s="125"/>
      <c r="F193" s="125"/>
      <c r="G193" s="125"/>
    </row>
    <row r="194" spans="2:7" ht="12">
      <c r="B194" s="22" t="s">
        <v>2477</v>
      </c>
      <c r="C194" s="121">
        <f>F194</f>
        <v>9840</v>
      </c>
      <c r="D194" s="43"/>
      <c r="E194" s="43">
        <v>8785</v>
      </c>
      <c r="F194" s="121">
        <v>9840</v>
      </c>
      <c r="G194" s="121">
        <f>F194</f>
        <v>9840</v>
      </c>
    </row>
    <row r="195" spans="3:7" ht="12">
      <c r="C195" s="139"/>
      <c r="D195" s="126"/>
      <c r="E195" s="126"/>
      <c r="F195" s="139"/>
      <c r="G195" s="139"/>
    </row>
    <row r="196" spans="2:7" ht="12.75">
      <c r="B196" s="3"/>
      <c r="C196" s="139"/>
      <c r="D196" s="126"/>
      <c r="E196" s="126"/>
      <c r="F196" s="139"/>
      <c r="G196" s="139"/>
    </row>
    <row r="197" spans="2:7" ht="12.75">
      <c r="B197" s="3" t="s">
        <v>2476</v>
      </c>
      <c r="C197" s="140"/>
      <c r="D197" s="138"/>
      <c r="E197" s="138"/>
      <c r="F197" s="140"/>
      <c r="G197" s="140"/>
    </row>
    <row r="198" spans="2:7" ht="12.75">
      <c r="B198" s="3"/>
      <c r="C198" s="140"/>
      <c r="D198" s="138"/>
      <c r="E198" s="138"/>
      <c r="F198" s="140"/>
      <c r="G198" s="140"/>
    </row>
    <row r="199" spans="2:7" ht="12">
      <c r="B199" s="22" t="s">
        <v>2874</v>
      </c>
      <c r="C199" s="121">
        <f>F199</f>
        <v>39551</v>
      </c>
      <c r="D199" s="43"/>
      <c r="E199" s="65" t="s">
        <v>2881</v>
      </c>
      <c r="F199" s="121">
        <v>39551</v>
      </c>
      <c r="G199" s="121">
        <f>F199</f>
        <v>39551</v>
      </c>
    </row>
    <row r="200" spans="2:7" ht="24.75">
      <c r="B200" s="143" t="s">
        <v>2875</v>
      </c>
      <c r="C200" s="125"/>
      <c r="D200" s="187"/>
      <c r="E200" s="137"/>
      <c r="F200" s="125"/>
      <c r="G200" s="125"/>
    </row>
    <row r="201" spans="2:7" ht="12">
      <c r="B201" s="26"/>
      <c r="C201" s="141"/>
      <c r="D201" s="126"/>
      <c r="E201" s="125"/>
      <c r="F201" s="125"/>
      <c r="G201" s="125"/>
    </row>
    <row r="202" spans="2:7" ht="15">
      <c r="B202" s="118" t="s">
        <v>2662</v>
      </c>
      <c r="C202" s="132"/>
      <c r="D202" s="132"/>
      <c r="E202" s="132"/>
      <c r="F202" s="142"/>
      <c r="G202" s="135"/>
    </row>
    <row r="203" spans="2:7" ht="15">
      <c r="B203" s="118" t="s">
        <v>2663</v>
      </c>
      <c r="C203" s="132"/>
      <c r="D203" s="132"/>
      <c r="E203" s="132"/>
      <c r="F203" s="142"/>
      <c r="G203" s="135"/>
    </row>
    <row r="204" spans="2:7" ht="12.75">
      <c r="B204" s="13"/>
      <c r="C204" s="135"/>
      <c r="D204" s="135"/>
      <c r="E204" s="135"/>
      <c r="F204" s="136"/>
      <c r="G204" s="126"/>
    </row>
    <row r="205" spans="2:7" ht="12.75">
      <c r="B205" s="1" t="s">
        <v>2664</v>
      </c>
      <c r="C205" s="126"/>
      <c r="D205" s="126"/>
      <c r="E205" s="126"/>
      <c r="F205" s="125"/>
      <c r="G205" s="126"/>
    </row>
    <row r="206" spans="3:7" ht="12">
      <c r="C206" s="126"/>
      <c r="D206" s="126"/>
      <c r="E206" s="126"/>
      <c r="F206" s="125"/>
      <c r="G206" s="126"/>
    </row>
    <row r="207" spans="2:11" ht="12.75">
      <c r="B207" s="3" t="s">
        <v>2671</v>
      </c>
      <c r="C207" s="121">
        <f>F207</f>
        <v>10244</v>
      </c>
      <c r="D207" s="157"/>
      <c r="E207" s="121">
        <v>7260</v>
      </c>
      <c r="F207" s="121">
        <v>10244</v>
      </c>
      <c r="G207" s="121">
        <f>F207</f>
        <v>10244</v>
      </c>
      <c r="K207" s="22"/>
    </row>
    <row r="208" spans="3:7" ht="12">
      <c r="C208" s="22"/>
      <c r="D208" s="22"/>
      <c r="E208" s="43"/>
      <c r="F208" s="121"/>
      <c r="G208" s="121"/>
    </row>
    <row r="209" spans="2:7" ht="12.75">
      <c r="B209" s="1" t="s">
        <v>2670</v>
      </c>
      <c r="C209" s="22"/>
      <c r="D209" s="22"/>
      <c r="E209" s="43"/>
      <c r="F209" s="121"/>
      <c r="G209" s="121"/>
    </row>
    <row r="210" spans="3:7" ht="12">
      <c r="C210" s="22"/>
      <c r="D210" s="22"/>
      <c r="E210" s="43"/>
      <c r="F210" s="121"/>
      <c r="G210" s="43"/>
    </row>
    <row r="211" spans="2:7" ht="12.75">
      <c r="B211" s="3" t="s">
        <v>2672</v>
      </c>
      <c r="C211" s="121">
        <f>F211</f>
        <v>12516</v>
      </c>
      <c r="D211" s="43"/>
      <c r="E211" s="43">
        <v>13142</v>
      </c>
      <c r="F211" s="121">
        <v>12516</v>
      </c>
      <c r="G211" s="121">
        <f>F211</f>
        <v>12516</v>
      </c>
    </row>
    <row r="212" spans="2:7" ht="12.75">
      <c r="B212" s="3"/>
      <c r="C212" s="3"/>
      <c r="D212" s="3"/>
      <c r="E212" s="43"/>
      <c r="F212" s="121"/>
      <c r="G212" s="43"/>
    </row>
    <row r="213" spans="3:7" ht="12">
      <c r="C213" s="126"/>
      <c r="D213" s="126"/>
      <c r="E213" s="126"/>
      <c r="F213" s="125"/>
      <c r="G213" s="187"/>
    </row>
    <row r="214" spans="2:7" ht="12.75">
      <c r="B214" s="120" t="s">
        <v>2535</v>
      </c>
      <c r="C214" s="126"/>
      <c r="D214" s="126"/>
      <c r="E214" s="126"/>
      <c r="F214" s="125"/>
      <c r="G214" s="187"/>
    </row>
    <row r="215" spans="3:7" ht="12">
      <c r="C215" s="125"/>
      <c r="D215" s="125"/>
      <c r="E215" s="125"/>
      <c r="F215" s="125"/>
      <c r="G215" s="125"/>
    </row>
    <row r="216" spans="2:7" ht="12.75">
      <c r="B216" s="231" t="s">
        <v>3563</v>
      </c>
      <c r="C216" s="125"/>
      <c r="D216" s="125"/>
      <c r="E216" s="125"/>
      <c r="F216" s="125"/>
      <c r="G216" s="125"/>
    </row>
    <row r="217" spans="2:7" ht="12.75">
      <c r="B217" s="231" t="s">
        <v>3564</v>
      </c>
      <c r="C217" s="125"/>
      <c r="D217" s="125"/>
      <c r="E217" s="125"/>
      <c r="F217" s="125"/>
      <c r="G217" s="125"/>
    </row>
    <row r="218" spans="2:7" ht="12.75">
      <c r="B218" s="231"/>
      <c r="C218" s="125"/>
      <c r="D218" s="125"/>
      <c r="E218" s="125"/>
      <c r="F218" s="125"/>
      <c r="G218" s="125"/>
    </row>
    <row r="219" spans="2:7" ht="12.75">
      <c r="B219" s="231" t="s">
        <v>3565</v>
      </c>
      <c r="C219" s="125"/>
      <c r="D219" s="125"/>
      <c r="E219" s="125"/>
      <c r="F219" s="125"/>
      <c r="G219" s="125"/>
    </row>
    <row r="220" spans="3:7" ht="12">
      <c r="C220" s="125"/>
      <c r="D220" s="125"/>
      <c r="E220" s="125"/>
      <c r="F220" s="125"/>
      <c r="G220" s="125"/>
    </row>
    <row r="221" spans="3:7" ht="12">
      <c r="C221" s="125"/>
      <c r="D221" s="125"/>
      <c r="E221" s="125"/>
      <c r="F221" s="125"/>
      <c r="G221" s="125"/>
    </row>
    <row r="222" spans="3:7" ht="12">
      <c r="C222" s="125"/>
      <c r="D222" s="125"/>
      <c r="E222" s="125"/>
      <c r="F222" s="125"/>
      <c r="G222" s="125"/>
    </row>
    <row r="223" spans="3:7" ht="12">
      <c r="C223" s="125"/>
      <c r="D223" s="125"/>
      <c r="E223" s="125"/>
      <c r="F223" s="125"/>
      <c r="G223" s="125"/>
    </row>
    <row r="224" spans="3:7" ht="12">
      <c r="C224" s="125"/>
      <c r="D224" s="125"/>
      <c r="E224" s="125"/>
      <c r="F224" s="125"/>
      <c r="G224" s="125"/>
    </row>
    <row r="225" spans="3:7" ht="12">
      <c r="C225" s="125"/>
      <c r="D225" s="125"/>
      <c r="E225" s="125"/>
      <c r="F225" s="125"/>
      <c r="G225" s="125"/>
    </row>
    <row r="226" spans="3:7" ht="12">
      <c r="C226" s="125"/>
      <c r="D226" s="125"/>
      <c r="E226" s="125"/>
      <c r="F226" s="125"/>
      <c r="G226" s="125"/>
    </row>
    <row r="227" spans="3:7" ht="12">
      <c r="C227" s="125"/>
      <c r="D227" s="125"/>
      <c r="E227" s="125"/>
      <c r="F227" s="125"/>
      <c r="G227" s="125"/>
    </row>
    <row r="228" spans="3:7" ht="12">
      <c r="C228" s="125"/>
      <c r="D228" s="125"/>
      <c r="E228" s="125"/>
      <c r="F228" s="125"/>
      <c r="G228" s="125"/>
    </row>
    <row r="229" spans="3:7" ht="12">
      <c r="C229" s="125"/>
      <c r="D229" s="125"/>
      <c r="E229" s="125"/>
      <c r="F229" s="125"/>
      <c r="G229" s="125"/>
    </row>
    <row r="230" spans="3:7" ht="12">
      <c r="C230" s="125"/>
      <c r="D230" s="125"/>
      <c r="E230" s="125"/>
      <c r="F230" s="125"/>
      <c r="G230" s="125"/>
    </row>
    <row r="231" spans="3:7" ht="12">
      <c r="C231" s="125"/>
      <c r="D231" s="125"/>
      <c r="E231" s="125"/>
      <c r="F231" s="125"/>
      <c r="G231" s="125"/>
    </row>
    <row r="232" spans="3:7" ht="12">
      <c r="C232" s="125"/>
      <c r="D232" s="125"/>
      <c r="E232" s="125"/>
      <c r="F232" s="125"/>
      <c r="G232" s="125"/>
    </row>
    <row r="233" spans="3:7" ht="12">
      <c r="C233" s="125"/>
      <c r="D233" s="125"/>
      <c r="E233" s="125"/>
      <c r="F233" s="125"/>
      <c r="G233" s="125"/>
    </row>
    <row r="234" spans="3:7" ht="12">
      <c r="C234" s="125"/>
      <c r="D234" s="125"/>
      <c r="E234" s="125"/>
      <c r="F234" s="125"/>
      <c r="G234" s="125"/>
    </row>
  </sheetData>
  <sheetProtection/>
  <mergeCells count="1">
    <mergeCell ref="E5:G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9" r:id="rId3"/>
  <headerFooter alignWithMargins="0">
    <oddHeader>&amp;C&amp;"Arial,Fet"&amp;12Priser för öppen vård 
Hallands Sjukhus 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48"/>
  <sheetViews>
    <sheetView showGridLines="0" workbookViewId="0" topLeftCell="B1">
      <selection activeCell="L22" sqref="L22"/>
    </sheetView>
  </sheetViews>
  <sheetFormatPr defaultColWidth="9.140625" defaultRowHeight="12.75"/>
  <cols>
    <col min="1" max="1" width="3.8515625" style="91" customWidth="1"/>
    <col min="2" max="2" width="27.57421875" style="91" customWidth="1"/>
    <col min="3" max="3" width="9.28125" style="91" customWidth="1"/>
    <col min="4" max="4" width="10.8515625" style="91" customWidth="1"/>
    <col min="5" max="5" width="2.00390625" style="91" customWidth="1"/>
    <col min="6" max="6" width="11.57421875" style="91" customWidth="1"/>
    <col min="7" max="7" width="10.00390625" style="91" customWidth="1"/>
    <col min="8" max="8" width="10.28125" style="91" customWidth="1"/>
    <col min="9" max="16384" width="9.140625" style="91" customWidth="1"/>
  </cols>
  <sheetData>
    <row r="1" spans="2:8" ht="15">
      <c r="B1" s="89" t="s">
        <v>267</v>
      </c>
      <c r="C1" s="107"/>
      <c r="D1" s="108"/>
      <c r="E1" s="108"/>
      <c r="F1" s="109" t="s">
        <v>3604</v>
      </c>
      <c r="G1" s="148" t="s">
        <v>3232</v>
      </c>
      <c r="H1" s="149">
        <v>44224</v>
      </c>
    </row>
    <row r="2" spans="2:8" ht="15">
      <c r="B2" s="89" t="s">
        <v>2479</v>
      </c>
      <c r="C2" s="107"/>
      <c r="D2" s="108"/>
      <c r="E2" s="108"/>
      <c r="G2" s="108"/>
      <c r="H2" s="109"/>
    </row>
    <row r="3" spans="2:8" ht="15">
      <c r="B3" s="89" t="s">
        <v>2518</v>
      </c>
      <c r="C3" s="107"/>
      <c r="D3" s="108"/>
      <c r="E3" s="108"/>
      <c r="F3" s="109"/>
      <c r="G3" s="108"/>
      <c r="H3" s="109" t="s">
        <v>2519</v>
      </c>
    </row>
    <row r="4" spans="2:8" ht="15">
      <c r="B4" s="93" t="s">
        <v>250</v>
      </c>
      <c r="C4" s="107"/>
      <c r="D4" s="298" t="s">
        <v>3606</v>
      </c>
      <c r="E4" s="299"/>
      <c r="F4" s="300"/>
      <c r="G4" s="299"/>
      <c r="H4" s="298" t="s">
        <v>3606</v>
      </c>
    </row>
    <row r="5" spans="2:8" ht="15">
      <c r="B5" s="89"/>
      <c r="C5" s="107"/>
      <c r="D5" s="301">
        <v>1.0285</v>
      </c>
      <c r="E5" s="299"/>
      <c r="F5" s="300"/>
      <c r="G5" s="299"/>
      <c r="H5" s="301">
        <v>1.0285</v>
      </c>
    </row>
    <row r="6" spans="2:8" ht="15">
      <c r="B6" s="110"/>
      <c r="C6" s="107"/>
      <c r="D6" s="96" t="s">
        <v>214</v>
      </c>
      <c r="E6" s="97"/>
      <c r="F6" s="321" t="s">
        <v>213</v>
      </c>
      <c r="G6" s="322"/>
      <c r="H6" s="323"/>
    </row>
    <row r="7" spans="2:8" ht="15">
      <c r="B7" s="110"/>
      <c r="C7" s="107"/>
      <c r="D7" s="97" t="s">
        <v>193</v>
      </c>
      <c r="E7" s="98"/>
      <c r="F7" s="98" t="s">
        <v>188</v>
      </c>
      <c r="G7" s="99" t="s">
        <v>189</v>
      </c>
      <c r="H7" s="100" t="s">
        <v>190</v>
      </c>
    </row>
    <row r="8" spans="2:8" ht="15">
      <c r="B8" s="110"/>
      <c r="C8" s="107"/>
      <c r="D8" s="101" t="s">
        <v>194</v>
      </c>
      <c r="E8" s="97"/>
      <c r="F8" s="102" t="s">
        <v>191</v>
      </c>
      <c r="G8" s="103" t="s">
        <v>192</v>
      </c>
      <c r="H8" s="104" t="s">
        <v>192</v>
      </c>
    </row>
    <row r="9" spans="2:8" ht="15">
      <c r="B9" s="89" t="s">
        <v>2520</v>
      </c>
      <c r="C9" s="107"/>
      <c r="D9" s="246"/>
      <c r="E9" s="236"/>
      <c r="F9" s="236"/>
      <c r="G9" s="236"/>
      <c r="H9" s="236"/>
    </row>
    <row r="10" spans="2:8" ht="12">
      <c r="B10" s="93" t="s">
        <v>2508</v>
      </c>
      <c r="C10" s="111"/>
      <c r="D10" s="245">
        <f>F10*$D$5</f>
        <v>4617.965</v>
      </c>
      <c r="E10" s="232"/>
      <c r="F10" s="245">
        <v>4490</v>
      </c>
      <c r="G10" s="245">
        <v>2485</v>
      </c>
      <c r="H10" s="245">
        <f>F10*$H$5</f>
        <v>4617.965</v>
      </c>
    </row>
    <row r="11" spans="2:8" ht="12">
      <c r="B11" s="93" t="s">
        <v>2512</v>
      </c>
      <c r="C11" s="111"/>
      <c r="D11" s="245">
        <f aca="true" t="shared" si="0" ref="D11:D36">F11*$D$5</f>
        <v>1612.6879999999999</v>
      </c>
      <c r="E11" s="232"/>
      <c r="F11" s="245">
        <v>1568</v>
      </c>
      <c r="G11" s="245">
        <v>1260</v>
      </c>
      <c r="H11" s="245">
        <f aca="true" t="shared" si="1" ref="H11:H38">F11*$H$5</f>
        <v>1612.6879999999999</v>
      </c>
    </row>
    <row r="12" spans="2:8" ht="12">
      <c r="B12" s="93" t="s">
        <v>2516</v>
      </c>
      <c r="C12" s="111"/>
      <c r="D12" s="245">
        <f t="shared" si="0"/>
        <v>1612.6879999999999</v>
      </c>
      <c r="E12" s="232"/>
      <c r="F12" s="245">
        <v>1568</v>
      </c>
      <c r="G12" s="245">
        <v>1260</v>
      </c>
      <c r="H12" s="245">
        <f t="shared" si="1"/>
        <v>1612.6879999999999</v>
      </c>
    </row>
    <row r="13" spans="2:8" ht="12">
      <c r="B13" s="93" t="s">
        <v>2521</v>
      </c>
      <c r="C13" s="93"/>
      <c r="D13" s="245">
        <f t="shared" si="0"/>
        <v>1612.6879999999999</v>
      </c>
      <c r="E13" s="232"/>
      <c r="F13" s="245">
        <v>1568</v>
      </c>
      <c r="G13" s="245">
        <v>1105</v>
      </c>
      <c r="H13" s="245">
        <f t="shared" si="1"/>
        <v>1612.6879999999999</v>
      </c>
    </row>
    <row r="14" spans="2:8" ht="12">
      <c r="B14" s="93" t="s">
        <v>2522</v>
      </c>
      <c r="C14" s="93"/>
      <c r="D14" s="245">
        <f t="shared" si="0"/>
        <v>1612.6879999999999</v>
      </c>
      <c r="E14" s="232"/>
      <c r="F14" s="245">
        <v>1568</v>
      </c>
      <c r="G14" s="245">
        <v>1105</v>
      </c>
      <c r="H14" s="245">
        <f t="shared" si="1"/>
        <v>1612.6879999999999</v>
      </c>
    </row>
    <row r="15" spans="2:8" ht="12">
      <c r="B15" s="93" t="s">
        <v>2523</v>
      </c>
      <c r="C15" s="93"/>
      <c r="D15" s="245">
        <f t="shared" si="0"/>
        <v>1612.6879999999999</v>
      </c>
      <c r="E15" s="232"/>
      <c r="F15" s="245">
        <v>1568</v>
      </c>
      <c r="G15" s="245">
        <v>645</v>
      </c>
      <c r="H15" s="245">
        <f t="shared" si="1"/>
        <v>1612.6879999999999</v>
      </c>
    </row>
    <row r="16" spans="2:8" ht="15">
      <c r="B16" s="110"/>
      <c r="C16" s="110"/>
      <c r="D16" s="245"/>
      <c r="E16" s="232"/>
      <c r="F16" s="245"/>
      <c r="G16" s="245"/>
      <c r="H16" s="245"/>
    </row>
    <row r="17" spans="2:8" ht="15">
      <c r="B17" s="89" t="s">
        <v>2524</v>
      </c>
      <c r="C17" s="110"/>
      <c r="D17" s="245"/>
      <c r="E17" s="232"/>
      <c r="F17" s="245"/>
      <c r="G17" s="245"/>
      <c r="H17" s="245"/>
    </row>
    <row r="18" spans="2:8" ht="12">
      <c r="B18" s="93" t="s">
        <v>2508</v>
      </c>
      <c r="C18" s="93"/>
      <c r="D18" s="245">
        <f t="shared" si="0"/>
        <v>4617.965</v>
      </c>
      <c r="E18" s="232"/>
      <c r="F18" s="245">
        <v>4490</v>
      </c>
      <c r="G18" s="245">
        <v>1570</v>
      </c>
      <c r="H18" s="245">
        <f t="shared" si="1"/>
        <v>4617.965</v>
      </c>
    </row>
    <row r="19" spans="2:8" ht="12">
      <c r="B19" s="93" t="s">
        <v>2516</v>
      </c>
      <c r="C19" s="111"/>
      <c r="D19" s="245">
        <f t="shared" si="0"/>
        <v>1612.6879999999999</v>
      </c>
      <c r="E19" s="232"/>
      <c r="F19" s="245">
        <v>1568</v>
      </c>
      <c r="G19" s="245">
        <v>1260</v>
      </c>
      <c r="H19" s="245">
        <f t="shared" si="1"/>
        <v>1612.6879999999999</v>
      </c>
    </row>
    <row r="20" spans="2:8" ht="12">
      <c r="B20" s="93" t="s">
        <v>2525</v>
      </c>
      <c r="C20" s="111"/>
      <c r="D20" s="245">
        <f t="shared" si="0"/>
        <v>1612.6879999999999</v>
      </c>
      <c r="E20" s="232"/>
      <c r="F20" s="245">
        <v>1568</v>
      </c>
      <c r="G20" s="245">
        <v>1420</v>
      </c>
      <c r="H20" s="245">
        <f t="shared" si="1"/>
        <v>1612.6879999999999</v>
      </c>
    </row>
    <row r="21" spans="2:8" ht="12">
      <c r="B21" s="93" t="s">
        <v>2522</v>
      </c>
      <c r="C21" s="111"/>
      <c r="D21" s="245">
        <f t="shared" si="0"/>
        <v>1612.6879999999999</v>
      </c>
      <c r="E21" s="232"/>
      <c r="F21" s="245">
        <v>1568</v>
      </c>
      <c r="G21" s="245">
        <v>1105</v>
      </c>
      <c r="H21" s="245">
        <f t="shared" si="1"/>
        <v>1612.6879999999999</v>
      </c>
    </row>
    <row r="22" spans="2:8" ht="12">
      <c r="B22" s="93" t="s">
        <v>2523</v>
      </c>
      <c r="C22" s="111"/>
      <c r="D22" s="245">
        <f t="shared" si="0"/>
        <v>1612.6879999999999</v>
      </c>
      <c r="E22" s="232"/>
      <c r="F22" s="245">
        <v>1568</v>
      </c>
      <c r="G22" s="245">
        <v>645</v>
      </c>
      <c r="H22" s="245">
        <f t="shared" si="1"/>
        <v>1612.6879999999999</v>
      </c>
    </row>
    <row r="23" spans="2:8" ht="15">
      <c r="B23" s="110"/>
      <c r="C23" s="107"/>
      <c r="D23" s="245"/>
      <c r="E23" s="232"/>
      <c r="F23" s="245"/>
      <c r="G23" s="232"/>
      <c r="H23" s="245"/>
    </row>
    <row r="24" spans="2:8" ht="15">
      <c r="B24" s="89" t="s">
        <v>2526</v>
      </c>
      <c r="C24" s="110"/>
      <c r="D24" s="245"/>
      <c r="E24" s="233"/>
      <c r="F24" s="245"/>
      <c r="G24" s="232"/>
      <c r="H24" s="245"/>
    </row>
    <row r="25" spans="2:8" ht="12">
      <c r="B25" s="93" t="s">
        <v>2508</v>
      </c>
      <c r="C25" s="93"/>
      <c r="D25" s="245">
        <f t="shared" si="0"/>
        <v>4617.965</v>
      </c>
      <c r="E25" s="232"/>
      <c r="F25" s="245">
        <v>4490</v>
      </c>
      <c r="G25" s="245">
        <v>3430</v>
      </c>
      <c r="H25" s="245">
        <f t="shared" si="1"/>
        <v>4617.965</v>
      </c>
    </row>
    <row r="26" spans="2:8" ht="12">
      <c r="B26" s="93" t="s">
        <v>2511</v>
      </c>
      <c r="C26" s="93"/>
      <c r="D26" s="245">
        <f t="shared" si="0"/>
        <v>1612.6879999999999</v>
      </c>
      <c r="E26" s="232"/>
      <c r="F26" s="245">
        <v>1568</v>
      </c>
      <c r="G26" s="245">
        <v>655</v>
      </c>
      <c r="H26" s="245">
        <f t="shared" si="1"/>
        <v>1612.6879999999999</v>
      </c>
    </row>
    <row r="27" spans="2:8" ht="12">
      <c r="B27" s="93" t="s">
        <v>2527</v>
      </c>
      <c r="C27" s="93"/>
      <c r="D27" s="245">
        <f t="shared" si="0"/>
        <v>1612.6879999999999</v>
      </c>
      <c r="E27" s="232"/>
      <c r="F27" s="245">
        <v>1568</v>
      </c>
      <c r="G27" s="245">
        <v>630</v>
      </c>
      <c r="H27" s="245">
        <f t="shared" si="1"/>
        <v>1612.6879999999999</v>
      </c>
    </row>
    <row r="28" spans="2:8" ht="12">
      <c r="B28" s="93" t="s">
        <v>2516</v>
      </c>
      <c r="C28" s="93"/>
      <c r="D28" s="245">
        <f t="shared" si="0"/>
        <v>1612.6879999999999</v>
      </c>
      <c r="E28" s="232"/>
      <c r="F28" s="245">
        <v>1568</v>
      </c>
      <c r="G28" s="245">
        <v>1260</v>
      </c>
      <c r="H28" s="245">
        <f t="shared" si="1"/>
        <v>1612.6879999999999</v>
      </c>
    </row>
    <row r="29" spans="2:8" ht="12">
      <c r="B29" s="93" t="s">
        <v>2512</v>
      </c>
      <c r="C29" s="93"/>
      <c r="D29" s="245">
        <f t="shared" si="0"/>
        <v>1612.6879999999999</v>
      </c>
      <c r="E29" s="232"/>
      <c r="F29" s="245">
        <v>1568</v>
      </c>
      <c r="G29" s="245">
        <v>1260</v>
      </c>
      <c r="H29" s="245">
        <f t="shared" si="1"/>
        <v>1612.6879999999999</v>
      </c>
    </row>
    <row r="30" spans="2:8" ht="12">
      <c r="B30" s="93" t="s">
        <v>2528</v>
      </c>
      <c r="C30" s="93"/>
      <c r="D30" s="245">
        <f t="shared" si="0"/>
        <v>1612.6879999999999</v>
      </c>
      <c r="E30" s="232"/>
      <c r="F30" s="245">
        <v>1568</v>
      </c>
      <c r="G30" s="245">
        <v>1260</v>
      </c>
      <c r="H30" s="245">
        <f t="shared" si="1"/>
        <v>1612.6879999999999</v>
      </c>
    </row>
    <row r="31" spans="2:8" ht="12">
      <c r="B31" s="93" t="s">
        <v>2522</v>
      </c>
      <c r="C31" s="93"/>
      <c r="D31" s="245">
        <f t="shared" si="0"/>
        <v>1612.6879999999999</v>
      </c>
      <c r="E31" s="232"/>
      <c r="F31" s="245">
        <v>1568</v>
      </c>
      <c r="G31" s="245">
        <v>1105</v>
      </c>
      <c r="H31" s="245">
        <f t="shared" si="1"/>
        <v>1612.6879999999999</v>
      </c>
    </row>
    <row r="32" spans="2:8" ht="12">
      <c r="B32" s="93" t="s">
        <v>2529</v>
      </c>
      <c r="C32" s="93"/>
      <c r="D32" s="245">
        <f t="shared" si="0"/>
        <v>1612.6879999999999</v>
      </c>
      <c r="E32" s="232"/>
      <c r="F32" s="245">
        <v>1568</v>
      </c>
      <c r="G32" s="245">
        <v>630</v>
      </c>
      <c r="H32" s="245">
        <f t="shared" si="1"/>
        <v>1612.6879999999999</v>
      </c>
    </row>
    <row r="33" spans="2:8" ht="12">
      <c r="B33" s="93" t="s">
        <v>2523</v>
      </c>
      <c r="C33" s="93"/>
      <c r="D33" s="245">
        <f t="shared" si="0"/>
        <v>1612.6879999999999</v>
      </c>
      <c r="E33" s="232"/>
      <c r="F33" s="245">
        <v>1568</v>
      </c>
      <c r="G33" s="245">
        <v>645</v>
      </c>
      <c r="H33" s="245">
        <f t="shared" si="1"/>
        <v>1612.6879999999999</v>
      </c>
    </row>
    <row r="34" spans="2:8" ht="12">
      <c r="B34" s="93"/>
      <c r="C34" s="93"/>
      <c r="D34" s="245"/>
      <c r="E34" s="232"/>
      <c r="F34" s="245"/>
      <c r="G34" s="232"/>
      <c r="H34" s="245"/>
    </row>
    <row r="35" spans="2:8" ht="15">
      <c r="B35" s="89" t="s">
        <v>3567</v>
      </c>
      <c r="D35" s="245"/>
      <c r="E35" s="232"/>
      <c r="F35" s="245"/>
      <c r="G35" s="232"/>
      <c r="H35" s="245"/>
    </row>
    <row r="36" spans="2:8" ht="12">
      <c r="B36" s="157" t="s">
        <v>2878</v>
      </c>
      <c r="C36" s="234"/>
      <c r="D36" s="245">
        <f t="shared" si="0"/>
        <v>1774.1625</v>
      </c>
      <c r="E36" s="237"/>
      <c r="F36" s="121">
        <v>1725</v>
      </c>
      <c r="G36" s="279">
        <v>500</v>
      </c>
      <c r="H36" s="245">
        <f t="shared" si="1"/>
        <v>1774.1625</v>
      </c>
    </row>
    <row r="37" spans="2:8" ht="12">
      <c r="B37" s="157" t="s">
        <v>3607</v>
      </c>
      <c r="C37" s="234"/>
      <c r="D37" s="245">
        <f>F37*$D$5</f>
        <v>1381.2755</v>
      </c>
      <c r="E37" s="237"/>
      <c r="F37" s="121">
        <v>1343</v>
      </c>
      <c r="G37" s="279">
        <v>425</v>
      </c>
      <c r="H37" s="245">
        <f t="shared" si="1"/>
        <v>1381.2755</v>
      </c>
    </row>
    <row r="38" spans="2:8" ht="12">
      <c r="B38" s="157" t="s">
        <v>2879</v>
      </c>
      <c r="C38" s="234"/>
      <c r="D38" s="245">
        <f>F38*$D$5</f>
        <v>1381.2755</v>
      </c>
      <c r="E38" s="237"/>
      <c r="F38" s="121">
        <v>1343</v>
      </c>
      <c r="G38" s="279">
        <v>275</v>
      </c>
      <c r="H38" s="245">
        <f t="shared" si="1"/>
        <v>1381.2755</v>
      </c>
    </row>
    <row r="39" spans="2:8" ht="12">
      <c r="B39" s="157"/>
      <c r="C39" s="234"/>
      <c r="D39" s="245"/>
      <c r="E39" s="237"/>
      <c r="F39" s="121"/>
      <c r="G39" s="279"/>
      <c r="H39" s="245"/>
    </row>
    <row r="40" spans="2:8" ht="15">
      <c r="B40" s="110"/>
      <c r="D40" s="232"/>
      <c r="E40" s="232"/>
      <c r="F40" s="233"/>
      <c r="G40" s="232"/>
      <c r="H40" s="232"/>
    </row>
    <row r="41" spans="2:8" ht="15">
      <c r="B41" s="89" t="s">
        <v>2530</v>
      </c>
      <c r="C41" s="110"/>
      <c r="D41" s="232"/>
      <c r="E41" s="232"/>
      <c r="F41" s="232"/>
      <c r="G41" s="232"/>
      <c r="H41" s="232"/>
    </row>
    <row r="42" spans="2:8" ht="12">
      <c r="B42" s="93" t="s">
        <v>2531</v>
      </c>
      <c r="C42" s="93"/>
      <c r="D42" s="245">
        <f>G42</f>
        <v>900</v>
      </c>
      <c r="E42" s="245"/>
      <c r="F42" s="245"/>
      <c r="G42" s="245">
        <v>900</v>
      </c>
      <c r="H42" s="245">
        <f>G42</f>
        <v>900</v>
      </c>
    </row>
    <row r="43" spans="2:8" ht="12">
      <c r="B43" s="93" t="s">
        <v>2532</v>
      </c>
      <c r="C43" s="93"/>
      <c r="D43" s="245">
        <f>G43</f>
        <v>440</v>
      </c>
      <c r="E43" s="245"/>
      <c r="F43" s="245"/>
      <c r="G43" s="245">
        <v>440</v>
      </c>
      <c r="H43" s="245">
        <f>G43</f>
        <v>440</v>
      </c>
    </row>
    <row r="44" spans="2:8" ht="15">
      <c r="B44" s="110"/>
      <c r="C44" s="110"/>
      <c r="D44" s="190"/>
      <c r="E44" s="190"/>
      <c r="F44" s="190"/>
      <c r="G44" s="190"/>
      <c r="H44" s="190"/>
    </row>
    <row r="45" spans="2:8" ht="12.75">
      <c r="B45" s="112" t="s">
        <v>2533</v>
      </c>
      <c r="C45" s="112"/>
      <c r="D45" s="113"/>
      <c r="E45" s="113"/>
      <c r="F45" s="113"/>
      <c r="G45" s="113"/>
      <c r="H45" s="114"/>
    </row>
    <row r="46" spans="2:8" ht="12.75">
      <c r="B46" s="112" t="s">
        <v>2534</v>
      </c>
      <c r="C46" s="112"/>
      <c r="D46" s="113"/>
      <c r="E46" s="113"/>
      <c r="F46" s="113"/>
      <c r="G46" s="113"/>
      <c r="H46" s="114"/>
    </row>
    <row r="47" spans="2:8" ht="12">
      <c r="B47" s="93"/>
      <c r="C47" s="93"/>
      <c r="D47" s="93"/>
      <c r="E47" s="93"/>
      <c r="F47" s="93"/>
      <c r="G47" s="93"/>
      <c r="H47" s="93"/>
    </row>
    <row r="48" spans="2:8" ht="12.75">
      <c r="B48" s="112" t="s">
        <v>2535</v>
      </c>
      <c r="C48" s="115"/>
      <c r="D48" s="116"/>
      <c r="E48" s="116"/>
      <c r="F48" s="116"/>
      <c r="G48" s="116"/>
      <c r="H48" s="117"/>
    </row>
  </sheetData>
  <sheetProtection/>
  <mergeCells count="1">
    <mergeCell ref="F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6" r:id="rId1"/>
  <headerFooter>
    <oddHeader>&amp;C&amp;"Arial,Fet"&amp;12Region Halland
Handikappverksamheten
Utomlänspriser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G45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56" sqref="F56"/>
    </sheetView>
  </sheetViews>
  <sheetFormatPr defaultColWidth="9.140625" defaultRowHeight="12.75"/>
  <cols>
    <col min="1" max="1" width="2.421875" style="91" customWidth="1"/>
    <col min="2" max="2" width="47.28125" style="91" customWidth="1"/>
    <col min="3" max="3" width="11.00390625" style="91" customWidth="1"/>
    <col min="4" max="4" width="2.140625" style="91" customWidth="1"/>
    <col min="5" max="5" width="12.421875" style="91" customWidth="1"/>
    <col min="6" max="6" width="11.28125" style="91" customWidth="1"/>
    <col min="7" max="7" width="10.28125" style="91" customWidth="1"/>
    <col min="8" max="16384" width="9.140625" style="91" customWidth="1"/>
  </cols>
  <sheetData>
    <row r="1" spans="2:7" ht="15">
      <c r="B1" s="89" t="s">
        <v>267</v>
      </c>
      <c r="C1" s="90"/>
      <c r="D1" s="90"/>
      <c r="E1" s="288" t="s">
        <v>3604</v>
      </c>
      <c r="F1" s="281" t="s">
        <v>3232</v>
      </c>
      <c r="G1" s="282">
        <v>44224</v>
      </c>
    </row>
    <row r="2" spans="2:7" ht="15">
      <c r="B2" s="89" t="s">
        <v>2479</v>
      </c>
      <c r="E2" s="90"/>
      <c r="F2" s="90"/>
      <c r="G2" s="92" t="s">
        <v>2504</v>
      </c>
    </row>
    <row r="3" spans="2:7" ht="12.75">
      <c r="B3" s="93" t="s">
        <v>250</v>
      </c>
      <c r="C3" s="291" t="s">
        <v>3605</v>
      </c>
      <c r="D3" s="292"/>
      <c r="E3" s="293"/>
      <c r="F3" s="293"/>
      <c r="G3" s="291" t="s">
        <v>3605</v>
      </c>
    </row>
    <row r="4" spans="2:7" ht="15">
      <c r="B4" s="89" t="s">
        <v>2505</v>
      </c>
      <c r="C4" s="294">
        <v>1.0285</v>
      </c>
      <c r="D4" s="295"/>
      <c r="E4" s="293"/>
      <c r="F4" s="293"/>
      <c r="G4" s="294">
        <v>1.0285</v>
      </c>
    </row>
    <row r="5" spans="2:7" ht="15">
      <c r="B5" s="89" t="s">
        <v>2506</v>
      </c>
      <c r="C5" s="96" t="s">
        <v>214</v>
      </c>
      <c r="D5" s="97"/>
      <c r="E5" s="321" t="s">
        <v>213</v>
      </c>
      <c r="F5" s="322"/>
      <c r="G5" s="323"/>
    </row>
    <row r="6" spans="3:7" ht="12.75">
      <c r="C6" s="97" t="s">
        <v>193</v>
      </c>
      <c r="D6" s="98"/>
      <c r="E6" s="98" t="s">
        <v>188</v>
      </c>
      <c r="F6" s="99" t="s">
        <v>189</v>
      </c>
      <c r="G6" s="100" t="s">
        <v>190</v>
      </c>
    </row>
    <row r="7" spans="3:7" ht="12.75">
      <c r="C7" s="101" t="s">
        <v>194</v>
      </c>
      <c r="D7" s="97"/>
      <c r="E7" s="102" t="s">
        <v>191</v>
      </c>
      <c r="F7" s="103" t="s">
        <v>192</v>
      </c>
      <c r="G7" s="104" t="s">
        <v>191</v>
      </c>
    </row>
    <row r="8" spans="3:7" ht="12">
      <c r="C8" s="150"/>
      <c r="D8" s="150"/>
      <c r="E8" s="150"/>
      <c r="F8" s="150"/>
      <c r="G8" s="150"/>
    </row>
    <row r="9" spans="2:7" ht="12.75">
      <c r="B9" s="105" t="s">
        <v>2507</v>
      </c>
      <c r="C9" s="150"/>
      <c r="D9" s="150"/>
      <c r="E9" s="150"/>
      <c r="F9" s="150"/>
      <c r="G9" s="150"/>
    </row>
    <row r="10" spans="2:7" ht="12">
      <c r="B10" s="93" t="s">
        <v>2508</v>
      </c>
      <c r="C10" s="287" t="s">
        <v>3609</v>
      </c>
      <c r="D10" s="287"/>
      <c r="E10" s="287" t="s">
        <v>3609</v>
      </c>
      <c r="F10" s="94">
        <f>Primärvård!H13</f>
        <v>1735</v>
      </c>
      <c r="G10" s="287" t="s">
        <v>3609</v>
      </c>
    </row>
    <row r="11" spans="2:7" ht="12">
      <c r="B11" s="93" t="s">
        <v>2509</v>
      </c>
      <c r="C11" s="94">
        <f>E11*$C$4</f>
        <v>1498.5245</v>
      </c>
      <c r="D11" s="150"/>
      <c r="E11" s="94">
        <v>1457</v>
      </c>
      <c r="F11" s="94">
        <f>Primärvård!$H$15</f>
        <v>710</v>
      </c>
      <c r="G11" s="94">
        <f>E11*$G$4</f>
        <v>1498.5245</v>
      </c>
    </row>
    <row r="12" spans="2:7" ht="12">
      <c r="B12" s="93" t="s">
        <v>2510</v>
      </c>
      <c r="C12" s="94">
        <f aca="true" t="shared" si="0" ref="C12:C18">E12*$C$4</f>
        <v>1498.5245</v>
      </c>
      <c r="D12" s="150"/>
      <c r="E12" s="94">
        <v>1457</v>
      </c>
      <c r="F12" s="94">
        <f>Primärvård!$H$15</f>
        <v>710</v>
      </c>
      <c r="G12" s="94">
        <f aca="true" t="shared" si="1" ref="G12:G18">E12*$G$4</f>
        <v>1498.5245</v>
      </c>
    </row>
    <row r="13" spans="2:7" ht="12">
      <c r="B13" s="91" t="s">
        <v>2511</v>
      </c>
      <c r="C13" s="94">
        <f t="shared" si="0"/>
        <v>1498.5245</v>
      </c>
      <c r="D13" s="150"/>
      <c r="E13" s="94">
        <v>1457</v>
      </c>
      <c r="F13" s="94">
        <f>Primärvård!$H$15</f>
        <v>710</v>
      </c>
      <c r="G13" s="94">
        <f t="shared" si="1"/>
        <v>1498.5245</v>
      </c>
    </row>
    <row r="14" spans="2:7" ht="12">
      <c r="B14" s="93" t="s">
        <v>2512</v>
      </c>
      <c r="C14" s="94">
        <f t="shared" si="0"/>
        <v>1498.5245</v>
      </c>
      <c r="D14" s="150"/>
      <c r="E14" s="94">
        <v>1457</v>
      </c>
      <c r="F14" s="94">
        <f>Primärvård!$H$15</f>
        <v>710</v>
      </c>
      <c r="G14" s="94">
        <f t="shared" si="1"/>
        <v>1498.5245</v>
      </c>
    </row>
    <row r="15" spans="2:7" ht="12">
      <c r="B15" s="91" t="s">
        <v>2513</v>
      </c>
      <c r="C15" s="94">
        <f t="shared" si="0"/>
        <v>1498.5245</v>
      </c>
      <c r="D15" s="150"/>
      <c r="E15" s="94">
        <v>1457</v>
      </c>
      <c r="F15" s="94">
        <f>Primärvård!$H$15</f>
        <v>710</v>
      </c>
      <c r="G15" s="94">
        <f t="shared" si="1"/>
        <v>1498.5245</v>
      </c>
    </row>
    <row r="16" spans="2:7" ht="12">
      <c r="B16" s="157" t="s">
        <v>2878</v>
      </c>
      <c r="C16" s="94">
        <f>E16*$C$4</f>
        <v>1774.1625</v>
      </c>
      <c r="D16" s="125"/>
      <c r="E16" s="121">
        <f>'Spec ÖV_SV HS'!E118</f>
        <v>1725</v>
      </c>
      <c r="F16" s="259">
        <f>Primärvård!H24</f>
        <v>500</v>
      </c>
      <c r="G16" s="94">
        <f t="shared" si="1"/>
        <v>1774.1625</v>
      </c>
    </row>
    <row r="17" spans="2:7" ht="12">
      <c r="B17" s="157" t="s">
        <v>3566</v>
      </c>
      <c r="C17" s="94">
        <f t="shared" si="0"/>
        <v>1381.2755</v>
      </c>
      <c r="D17" s="125"/>
      <c r="E17" s="121">
        <f>'Spec ÖV_SV HS'!E119</f>
        <v>1343</v>
      </c>
      <c r="F17" s="259">
        <f>Primärvård!H25</f>
        <v>425</v>
      </c>
      <c r="G17" s="94">
        <f t="shared" si="1"/>
        <v>1381.2755</v>
      </c>
    </row>
    <row r="18" spans="2:7" ht="12">
      <c r="B18" s="157" t="s">
        <v>2879</v>
      </c>
      <c r="C18" s="94">
        <f t="shared" si="0"/>
        <v>1381.2755</v>
      </c>
      <c r="D18" s="125"/>
      <c r="E18" s="121">
        <f>'Spec ÖV_SV HS'!E119</f>
        <v>1343</v>
      </c>
      <c r="F18" s="259">
        <f>Primärvård!H26</f>
        <v>275</v>
      </c>
      <c r="G18" s="94">
        <f t="shared" si="1"/>
        <v>1381.2755</v>
      </c>
    </row>
    <row r="19" spans="3:7" ht="12">
      <c r="C19" s="94"/>
      <c r="D19" s="150"/>
      <c r="E19" s="150"/>
      <c r="F19" s="150"/>
      <c r="G19" s="150"/>
    </row>
    <row r="20" spans="2:7" ht="12.75">
      <c r="B20" s="106" t="s">
        <v>2514</v>
      </c>
      <c r="C20" s="150"/>
      <c r="D20" s="150"/>
      <c r="E20" s="150"/>
      <c r="F20" s="150"/>
      <c r="G20" s="150"/>
    </row>
    <row r="21" spans="3:7" ht="12">
      <c r="C21" s="150"/>
      <c r="D21" s="150"/>
      <c r="E21" s="150"/>
      <c r="F21" s="150"/>
      <c r="G21" s="150"/>
    </row>
    <row r="22" spans="2:7" ht="12.75">
      <c r="B22" s="105" t="s">
        <v>2515</v>
      </c>
      <c r="C22" s="150"/>
      <c r="D22" s="150"/>
      <c r="E22" s="150"/>
      <c r="F22" s="150"/>
      <c r="G22" s="150"/>
    </row>
    <row r="23" spans="2:7" ht="12">
      <c r="B23" s="93" t="s">
        <v>2508</v>
      </c>
      <c r="C23" s="287" t="s">
        <v>3609</v>
      </c>
      <c r="D23" s="287"/>
      <c r="E23" s="287" t="s">
        <v>3609</v>
      </c>
      <c r="F23" s="287">
        <f>Primärvård!H13</f>
        <v>1735</v>
      </c>
      <c r="G23" s="287" t="s">
        <v>3609</v>
      </c>
    </row>
    <row r="24" spans="2:7" ht="12">
      <c r="B24" s="93" t="s">
        <v>2509</v>
      </c>
      <c r="C24" s="94">
        <f>E24*$C$4</f>
        <v>1498.5245</v>
      </c>
      <c r="D24" s="150"/>
      <c r="E24" s="94">
        <v>1457</v>
      </c>
      <c r="F24" s="94">
        <f>Primärvård!$H$15</f>
        <v>710</v>
      </c>
      <c r="G24" s="94">
        <f>E24*$G$4</f>
        <v>1498.5245</v>
      </c>
    </row>
    <row r="25" spans="2:7" ht="12">
      <c r="B25" s="93" t="s">
        <v>2516</v>
      </c>
      <c r="C25" s="94">
        <f aca="true" t="shared" si="2" ref="C25:C30">E25*$C$4</f>
        <v>1498.5245</v>
      </c>
      <c r="D25" s="150"/>
      <c r="E25" s="94">
        <v>1457</v>
      </c>
      <c r="F25" s="94">
        <f>Primärvård!$H$15</f>
        <v>710</v>
      </c>
      <c r="G25" s="94">
        <f aca="true" t="shared" si="3" ref="G25:G30">E25*$G$4</f>
        <v>1498.5245</v>
      </c>
    </row>
    <row r="26" spans="2:7" ht="12">
      <c r="B26" s="93" t="s">
        <v>2517</v>
      </c>
      <c r="C26" s="94">
        <f t="shared" si="2"/>
        <v>1498.5245</v>
      </c>
      <c r="D26" s="150"/>
      <c r="E26" s="94">
        <v>1457</v>
      </c>
      <c r="F26" s="94">
        <f>Primärvård!$H$15</f>
        <v>710</v>
      </c>
      <c r="G26" s="94">
        <f t="shared" si="3"/>
        <v>1498.5245</v>
      </c>
    </row>
    <row r="27" spans="2:7" ht="12">
      <c r="B27" s="93" t="s">
        <v>2513</v>
      </c>
      <c r="C27" s="94">
        <f t="shared" si="2"/>
        <v>1498.5245</v>
      </c>
      <c r="D27" s="150"/>
      <c r="E27" s="94">
        <v>1457</v>
      </c>
      <c r="F27" s="94">
        <f>Primärvård!$H$15</f>
        <v>710</v>
      </c>
      <c r="G27" s="94">
        <f t="shared" si="3"/>
        <v>1498.5245</v>
      </c>
    </row>
    <row r="28" spans="2:7" ht="12">
      <c r="B28" s="157" t="s">
        <v>2878</v>
      </c>
      <c r="C28" s="94">
        <f t="shared" si="2"/>
        <v>1774.1625</v>
      </c>
      <c r="D28" s="125"/>
      <c r="E28" s="121">
        <f>'Spec ÖV_SV HS'!E118</f>
        <v>1725</v>
      </c>
      <c r="F28" s="259">
        <f>Primärvård!H24</f>
        <v>500</v>
      </c>
      <c r="G28" s="94">
        <f t="shared" si="3"/>
        <v>1774.1625</v>
      </c>
    </row>
    <row r="29" spans="2:7" ht="12">
      <c r="B29" s="157" t="s">
        <v>3566</v>
      </c>
      <c r="C29" s="94">
        <f t="shared" si="2"/>
        <v>1381.2755</v>
      </c>
      <c r="D29" s="125"/>
      <c r="E29" s="121">
        <f>'Spec ÖV_SV HS'!E119</f>
        <v>1343</v>
      </c>
      <c r="F29" s="259">
        <f>Primärvård!H25</f>
        <v>425</v>
      </c>
      <c r="G29" s="94">
        <f t="shared" si="3"/>
        <v>1381.2755</v>
      </c>
    </row>
    <row r="30" spans="2:7" ht="12">
      <c r="B30" s="157" t="s">
        <v>2879</v>
      </c>
      <c r="C30" s="94">
        <f t="shared" si="2"/>
        <v>1381.2755</v>
      </c>
      <c r="D30" s="125"/>
      <c r="E30" s="121">
        <f>'Spec ÖV_SV HS'!E119</f>
        <v>1343</v>
      </c>
      <c r="F30" s="259">
        <f>Primärvård!H26</f>
        <v>275</v>
      </c>
      <c r="G30" s="94">
        <f t="shared" si="3"/>
        <v>1381.2755</v>
      </c>
    </row>
    <row r="31" spans="3:7" ht="12">
      <c r="C31" s="150"/>
      <c r="D31" s="150"/>
      <c r="E31" s="150"/>
      <c r="F31" s="150"/>
      <c r="G31" s="150"/>
    </row>
    <row r="32" spans="2:7" ht="12.75">
      <c r="B32" s="106" t="s">
        <v>244</v>
      </c>
      <c r="C32" s="150"/>
      <c r="D32" s="150"/>
      <c r="E32" s="150"/>
      <c r="F32" s="150"/>
      <c r="G32" s="150"/>
    </row>
    <row r="33" spans="2:7" ht="12.75">
      <c r="B33" s="106" t="s">
        <v>243</v>
      </c>
      <c r="C33" s="150"/>
      <c r="D33" s="150"/>
      <c r="E33" s="150"/>
      <c r="F33" s="150"/>
      <c r="G33" s="150"/>
    </row>
    <row r="34" spans="2:7" ht="12.75">
      <c r="B34" s="106" t="s">
        <v>242</v>
      </c>
      <c r="C34" s="150"/>
      <c r="D34" s="150"/>
      <c r="E34" s="150"/>
      <c r="F34" s="150"/>
      <c r="G34" s="150"/>
    </row>
    <row r="35" spans="3:7" ht="12">
      <c r="C35" s="150"/>
      <c r="D35" s="150"/>
      <c r="E35" s="150"/>
      <c r="F35" s="150"/>
      <c r="G35" s="150"/>
    </row>
    <row r="36" spans="2:7" ht="12.75">
      <c r="B36" s="105" t="s">
        <v>208</v>
      </c>
      <c r="C36" s="150"/>
      <c r="D36" s="150"/>
      <c r="E36" s="150"/>
      <c r="F36" s="150"/>
      <c r="G36" s="150"/>
    </row>
    <row r="37" spans="2:7" ht="12">
      <c r="B37" s="91" t="s">
        <v>209</v>
      </c>
      <c r="C37" s="43">
        <f>F37</f>
        <v>932</v>
      </c>
      <c r="D37" s="43"/>
      <c r="E37" s="121" t="s">
        <v>3287</v>
      </c>
      <c r="F37" s="43">
        <v>932</v>
      </c>
      <c r="G37" s="43">
        <f>F37</f>
        <v>932</v>
      </c>
    </row>
    <row r="38" spans="2:7" ht="12">
      <c r="B38" s="91" t="s">
        <v>210</v>
      </c>
      <c r="C38" s="43">
        <f>F38</f>
        <v>604</v>
      </c>
      <c r="D38" s="43"/>
      <c r="E38" s="121">
        <v>393</v>
      </c>
      <c r="F38" s="43">
        <v>604</v>
      </c>
      <c r="G38" s="43">
        <f>F38</f>
        <v>604</v>
      </c>
    </row>
    <row r="39" spans="3:7" ht="12">
      <c r="C39" s="187"/>
      <c r="D39" s="187"/>
      <c r="E39" s="125"/>
      <c r="F39" s="187"/>
      <c r="G39" s="187"/>
    </row>
    <row r="40" spans="2:7" ht="12">
      <c r="B40" s="123" t="s">
        <v>2870</v>
      </c>
      <c r="C40" s="121">
        <v>5000</v>
      </c>
      <c r="D40" s="121"/>
      <c r="E40" s="121">
        <v>5000</v>
      </c>
      <c r="F40" s="121"/>
      <c r="G40" s="121">
        <v>5000</v>
      </c>
    </row>
    <row r="41" spans="3:7" ht="12">
      <c r="C41" s="150"/>
      <c r="D41" s="150"/>
      <c r="E41" s="150"/>
      <c r="F41" s="150"/>
      <c r="G41" s="150"/>
    </row>
    <row r="42" spans="2:7" ht="12">
      <c r="B42" s="91" t="s">
        <v>211</v>
      </c>
      <c r="E42" s="90"/>
      <c r="F42" s="90"/>
      <c r="G42" s="90"/>
    </row>
    <row r="43" spans="2:7" ht="12">
      <c r="B43" s="91" t="s">
        <v>212</v>
      </c>
      <c r="E43" s="90"/>
      <c r="F43" s="90"/>
      <c r="G43" s="90"/>
    </row>
    <row r="45" spans="2:7" ht="12.75">
      <c r="B45" s="106" t="s">
        <v>219</v>
      </c>
      <c r="C45" s="106"/>
      <c r="D45" s="106"/>
      <c r="E45" s="95"/>
      <c r="F45" s="95"/>
      <c r="G45" s="95"/>
    </row>
  </sheetData>
  <sheetProtection/>
  <mergeCells count="1">
    <mergeCell ref="E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1"/>
  <headerFooter>
    <oddHeader>&amp;C&amp;"Arial,Fet"&amp;12Priser för MVC/UM 
Region Halland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"/>
  <sheetViews>
    <sheetView zoomScalePageLayoutView="0" workbookViewId="0" topLeftCell="A1">
      <selection activeCell="B48" sqref="B48"/>
    </sheetView>
  </sheetViews>
  <sheetFormatPr defaultColWidth="9.140625" defaultRowHeight="12.75"/>
  <cols>
    <col min="1" max="1" width="48.8515625" style="0" customWidth="1"/>
    <col min="2" max="2" width="20.28125" style="0" customWidth="1"/>
    <col min="3" max="3" width="20.8515625" style="0" customWidth="1"/>
    <col min="4" max="4" width="101.00390625" style="0" customWidth="1"/>
  </cols>
  <sheetData>
    <row r="1" spans="1:4" ht="27.75">
      <c r="A1" s="174" t="s">
        <v>3608</v>
      </c>
      <c r="D1" s="22"/>
    </row>
    <row r="2" spans="1:4" ht="18.75" customHeight="1">
      <c r="A2" s="151"/>
      <c r="B2" s="307" t="s">
        <v>3232</v>
      </c>
      <c r="C2" s="308">
        <v>44224</v>
      </c>
      <c r="D2" s="22"/>
    </row>
    <row r="3" spans="1:4" ht="12">
      <c r="A3" s="22" t="s">
        <v>3610</v>
      </c>
      <c r="B3" s="126"/>
      <c r="C3" s="126"/>
      <c r="D3" s="126"/>
    </row>
    <row r="4" spans="1:4" ht="12">
      <c r="A4" s="139"/>
      <c r="B4" s="139"/>
      <c r="C4" s="126"/>
      <c r="D4" s="126"/>
    </row>
    <row r="5" spans="1:4" ht="13.5" thickBot="1">
      <c r="A5" s="124" t="s">
        <v>3568</v>
      </c>
      <c r="B5" s="157"/>
      <c r="C5" s="126"/>
      <c r="D5" s="126"/>
    </row>
    <row r="6" spans="1:4" ht="12">
      <c r="A6" s="266" t="s">
        <v>3569</v>
      </c>
      <c r="B6" s="267"/>
      <c r="C6" s="126"/>
      <c r="D6" s="126"/>
    </row>
    <row r="7" spans="1:4" ht="12">
      <c r="A7" s="242" t="s">
        <v>3570</v>
      </c>
      <c r="B7" s="244"/>
      <c r="C7" s="126"/>
      <c r="D7" s="126"/>
    </row>
    <row r="8" spans="1:4" ht="12">
      <c r="A8" s="242" t="s">
        <v>3571</v>
      </c>
      <c r="B8" s="244"/>
      <c r="C8" s="126"/>
      <c r="D8" s="126"/>
    </row>
    <row r="9" spans="1:4" ht="12">
      <c r="A9" s="242" t="s">
        <v>3578</v>
      </c>
      <c r="B9" s="244" t="s">
        <v>3579</v>
      </c>
      <c r="C9" s="126"/>
      <c r="D9" s="126"/>
    </row>
    <row r="10" spans="1:4" ht="12">
      <c r="A10" s="242"/>
      <c r="B10" s="244"/>
      <c r="C10" s="126"/>
      <c r="D10" s="126"/>
    </row>
    <row r="11" spans="1:4" ht="12.75">
      <c r="A11" s="268" t="s">
        <v>3234</v>
      </c>
      <c r="B11" s="244"/>
      <c r="C11" s="126"/>
      <c r="D11" s="126"/>
    </row>
    <row r="12" spans="1:4" ht="12">
      <c r="A12" s="269" t="s">
        <v>3575</v>
      </c>
      <c r="B12" s="244"/>
      <c r="C12" s="126"/>
      <c r="D12" s="126"/>
    </row>
    <row r="13" spans="1:4" ht="12">
      <c r="A13" s="242" t="s">
        <v>3572</v>
      </c>
      <c r="B13" s="243">
        <v>5210</v>
      </c>
      <c r="C13" s="126"/>
      <c r="D13" s="126"/>
    </row>
    <row r="14" spans="1:4" ht="12">
      <c r="A14" s="242" t="s">
        <v>3573</v>
      </c>
      <c r="B14" s="244" t="s">
        <v>3574</v>
      </c>
      <c r="C14" s="126"/>
      <c r="D14" s="126"/>
    </row>
    <row r="15" spans="1:4" ht="12.75" thickBot="1">
      <c r="A15" s="270"/>
      <c r="B15" s="271"/>
      <c r="C15" s="126"/>
      <c r="D15" s="126"/>
    </row>
    <row r="16" spans="1:4" ht="12.75">
      <c r="A16" s="268" t="s">
        <v>3233</v>
      </c>
      <c r="B16" s="244"/>
      <c r="C16" s="126"/>
      <c r="D16" s="126"/>
    </row>
    <row r="17" spans="1:4" ht="12">
      <c r="A17" s="272" t="s">
        <v>3577</v>
      </c>
      <c r="B17" s="244"/>
      <c r="C17" s="126"/>
      <c r="D17" s="126"/>
    </row>
    <row r="18" spans="1:4" ht="12">
      <c r="A18" s="242" t="s">
        <v>3580</v>
      </c>
      <c r="B18" s="243">
        <v>8900</v>
      </c>
      <c r="C18" s="126"/>
      <c r="D18" s="126"/>
    </row>
    <row r="19" spans="1:4" ht="12">
      <c r="A19" s="242" t="s">
        <v>3576</v>
      </c>
      <c r="B19" s="243">
        <v>60896</v>
      </c>
      <c r="C19" s="126"/>
      <c r="D19" s="126"/>
    </row>
    <row r="20" spans="1:4" ht="12.75" thickBot="1">
      <c r="A20" s="270"/>
      <c r="B20" s="271"/>
      <c r="C20" s="126"/>
      <c r="D20" s="126"/>
    </row>
    <row r="21" spans="1:4" ht="12">
      <c r="A21" s="139"/>
      <c r="B21" s="139"/>
      <c r="C21" s="126"/>
      <c r="D21" s="126"/>
    </row>
    <row r="22" spans="1:4" ht="12">
      <c r="A22" s="139"/>
      <c r="B22" s="139"/>
      <c r="C22" s="126"/>
      <c r="D22" s="126"/>
    </row>
    <row r="23" spans="1:4" ht="12">
      <c r="A23" s="126"/>
      <c r="B23" s="126"/>
      <c r="C23" s="126"/>
      <c r="D23" s="126"/>
    </row>
    <row r="24" spans="1:4" ht="12">
      <c r="A24" s="126"/>
      <c r="B24" s="126"/>
      <c r="C24" s="126"/>
      <c r="D24" s="126"/>
    </row>
    <row r="25" spans="1:4" ht="12">
      <c r="A25" s="126"/>
      <c r="B25" s="126"/>
      <c r="C25" s="126"/>
      <c r="D25" s="126"/>
    </row>
    <row r="26" spans="1:4" ht="12">
      <c r="A26" s="126"/>
      <c r="B26" s="126"/>
      <c r="C26" s="126"/>
      <c r="D26" s="1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="90" zoomScaleNormal="90" zoomScalePageLayoutView="0" workbookViewId="0" topLeftCell="A1">
      <selection activeCell="A1" sqref="A1:G45"/>
    </sheetView>
  </sheetViews>
  <sheetFormatPr defaultColWidth="9.140625" defaultRowHeight="12.75"/>
  <cols>
    <col min="1" max="1" width="48.8515625" style="0" customWidth="1"/>
    <col min="2" max="2" width="17.00390625" style="0" customWidth="1"/>
    <col min="3" max="3" width="18.28125" style="0" customWidth="1"/>
    <col min="4" max="4" width="101.00390625" style="0" customWidth="1"/>
    <col min="5" max="5" width="28.7109375" style="0" customWidth="1"/>
  </cols>
  <sheetData>
    <row r="2" ht="18.75" customHeight="1"/>
    <row r="3" ht="51" customHeight="1"/>
    <row r="4" ht="15.75" customHeight="1"/>
    <row r="10" ht="14.25" customHeight="1"/>
    <row r="11" ht="14.25" customHeight="1"/>
    <row r="12" ht="14.25" customHeight="1"/>
    <row r="13" ht="14.25" customHeight="1"/>
    <row r="14" ht="14.25" customHeight="1"/>
    <row r="3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0" customWidth="1"/>
    <col min="6" max="6" width="10.8515625" style="0" customWidth="1"/>
    <col min="7" max="7" width="2.140625" style="0" customWidth="1"/>
    <col min="10" max="10" width="10.8515625" style="0" customWidth="1"/>
    <col min="13" max="13" width="11.57421875" style="0" customWidth="1"/>
    <col min="14" max="14" width="10.57421875" style="0" customWidth="1"/>
    <col min="16" max="16" width="10.57421875" style="0" customWidth="1"/>
  </cols>
  <sheetData>
    <row r="1" spans="2:10" ht="15">
      <c r="B1" s="23" t="s">
        <v>267</v>
      </c>
      <c r="E1" s="2"/>
      <c r="F1" s="2"/>
      <c r="G1" s="2"/>
      <c r="H1" s="289" t="s">
        <v>3581</v>
      </c>
      <c r="I1" s="285" t="s">
        <v>3314</v>
      </c>
      <c r="J1" s="286">
        <v>44224</v>
      </c>
    </row>
    <row r="2" spans="2:10" ht="15">
      <c r="B2" s="23" t="s">
        <v>3315</v>
      </c>
      <c r="E2" s="2"/>
      <c r="F2" s="2"/>
      <c r="G2" s="2"/>
      <c r="H2" s="2"/>
      <c r="J2" s="12" t="s">
        <v>3316</v>
      </c>
    </row>
    <row r="3" spans="5:8" ht="12">
      <c r="E3" s="2"/>
      <c r="F3" s="2"/>
      <c r="G3" s="2"/>
      <c r="H3" s="2"/>
    </row>
    <row r="4" spans="2:12" ht="12.75">
      <c r="B4" s="3" t="s">
        <v>3317</v>
      </c>
      <c r="E4" s="2"/>
      <c r="F4" s="2"/>
      <c r="G4" s="2"/>
      <c r="H4" s="2"/>
      <c r="L4" s="22"/>
    </row>
    <row r="5" spans="2:8" ht="12.75">
      <c r="B5" s="3" t="s">
        <v>3318</v>
      </c>
      <c r="E5" s="2"/>
      <c r="F5" s="2"/>
      <c r="G5" s="2"/>
      <c r="H5" s="2"/>
    </row>
    <row r="6" spans="2:10" ht="12.75">
      <c r="B6" s="3" t="s">
        <v>3319</v>
      </c>
      <c r="C6" s="3"/>
      <c r="D6" s="3"/>
      <c r="E6" s="3"/>
      <c r="F6" s="14"/>
      <c r="G6" s="209"/>
      <c r="H6" s="14"/>
      <c r="I6" s="14"/>
      <c r="J6" s="3"/>
    </row>
    <row r="7" spans="1:10" ht="12.75">
      <c r="A7" s="3"/>
      <c r="B7" s="3"/>
      <c r="C7" s="3"/>
      <c r="D7" s="3"/>
      <c r="E7" s="3"/>
      <c r="F7" s="198" t="s">
        <v>3320</v>
      </c>
      <c r="G7" s="208"/>
      <c r="H7" s="201" t="s">
        <v>213</v>
      </c>
      <c r="I7" s="202"/>
      <c r="J7" s="203"/>
    </row>
    <row r="8" spans="6:10" ht="12.75">
      <c r="F8" s="199" t="s">
        <v>214</v>
      </c>
      <c r="G8" s="208"/>
      <c r="H8" s="204" t="s">
        <v>215</v>
      </c>
      <c r="I8" s="15" t="s">
        <v>216</v>
      </c>
      <c r="J8" s="10" t="s">
        <v>217</v>
      </c>
    </row>
    <row r="9" spans="6:13" ht="12.75">
      <c r="F9" s="200" t="s">
        <v>218</v>
      </c>
      <c r="G9" s="210"/>
      <c r="H9" s="205" t="s">
        <v>3296</v>
      </c>
      <c r="I9" s="206"/>
      <c r="J9" s="207"/>
      <c r="M9" s="3"/>
    </row>
    <row r="10" spans="1:17" ht="12.75">
      <c r="A10" s="3"/>
      <c r="B10" s="3"/>
      <c r="C10" s="3"/>
      <c r="D10" s="3"/>
      <c r="E10" s="3"/>
      <c r="F10" s="2"/>
      <c r="G10" s="2"/>
      <c r="H10" s="2"/>
      <c r="I10" s="2"/>
      <c r="M10" s="157"/>
      <c r="N10" s="56"/>
      <c r="O10" s="56"/>
      <c r="P10" s="56"/>
      <c r="Q10" s="56"/>
    </row>
    <row r="11" spans="1:9" ht="12.75">
      <c r="A11" s="3"/>
      <c r="B11" s="3"/>
      <c r="C11" s="3"/>
      <c r="D11" s="3"/>
      <c r="E11" s="3"/>
      <c r="F11" s="2"/>
      <c r="G11" s="2"/>
      <c r="H11" s="2"/>
      <c r="I11" s="2"/>
    </row>
    <row r="12" spans="1:9" ht="12.75">
      <c r="A12" s="3"/>
      <c r="B12" s="3"/>
      <c r="C12" s="3"/>
      <c r="D12" s="3"/>
      <c r="E12" s="3"/>
      <c r="F12" s="2"/>
      <c r="G12" s="2"/>
      <c r="H12" s="2"/>
      <c r="I12" s="2"/>
    </row>
    <row r="13" spans="2:7" ht="12.75">
      <c r="B13" s="3" t="s">
        <v>3305</v>
      </c>
      <c r="C13" s="3"/>
      <c r="D13" s="3"/>
      <c r="E13" s="3"/>
      <c r="F13" s="3"/>
      <c r="G13" s="3"/>
    </row>
    <row r="14" spans="2:7" ht="12.75">
      <c r="B14" s="3" t="s">
        <v>3321</v>
      </c>
      <c r="C14" s="3"/>
      <c r="D14" s="3"/>
      <c r="E14" s="3"/>
      <c r="F14" s="3"/>
      <c r="G14" s="3"/>
    </row>
    <row r="16" ht="12">
      <c r="B16" t="s">
        <v>3322</v>
      </c>
    </row>
    <row r="17" spans="3:10" ht="12">
      <c r="C17" t="s">
        <v>2508</v>
      </c>
      <c r="F17" s="145" t="s">
        <v>3323</v>
      </c>
      <c r="G17" s="145"/>
      <c r="H17" s="145" t="s">
        <v>3323</v>
      </c>
      <c r="I17" s="145" t="s">
        <v>3323</v>
      </c>
      <c r="J17" s="145" t="s">
        <v>3323</v>
      </c>
    </row>
    <row r="18" spans="3:10" ht="12">
      <c r="C18" t="s">
        <v>3324</v>
      </c>
      <c r="F18" s="145" t="s">
        <v>3323</v>
      </c>
      <c r="G18" s="145"/>
      <c r="H18" s="145" t="s">
        <v>3323</v>
      </c>
      <c r="I18" s="145" t="s">
        <v>3323</v>
      </c>
      <c r="J18" s="145" t="s">
        <v>3323</v>
      </c>
    </row>
    <row r="19" ht="12">
      <c r="J19" s="145"/>
    </row>
    <row r="20" spans="2:10" ht="12.75">
      <c r="B20" s="3" t="s">
        <v>3325</v>
      </c>
      <c r="F20" s="22">
        <f>H20</f>
        <v>471</v>
      </c>
      <c r="G20" s="126"/>
      <c r="H20" s="22">
        <v>471</v>
      </c>
      <c r="I20" s="22">
        <v>323</v>
      </c>
      <c r="J20" s="22">
        <f>H20</f>
        <v>471</v>
      </c>
    </row>
    <row r="21" spans="6:10" ht="12">
      <c r="F21" s="126"/>
      <c r="G21" s="126"/>
      <c r="H21" s="126"/>
      <c r="I21" s="22"/>
      <c r="J21" s="126"/>
    </row>
    <row r="22" spans="6:10" ht="12">
      <c r="F22" s="126"/>
      <c r="G22" s="126"/>
      <c r="H22" s="126"/>
      <c r="I22" s="22"/>
      <c r="J22" s="126"/>
    </row>
    <row r="23" spans="6:10" ht="12">
      <c r="F23" s="126"/>
      <c r="G23" s="126"/>
      <c r="H23" s="126"/>
      <c r="I23" s="22"/>
      <c r="J23" s="126"/>
    </row>
    <row r="24" spans="2:10" ht="12">
      <c r="B24" t="s">
        <v>3312</v>
      </c>
      <c r="F24" s="194">
        <v>0</v>
      </c>
      <c r="G24" s="194"/>
      <c r="H24" s="194">
        <v>0</v>
      </c>
      <c r="I24" s="194">
        <v>0.02</v>
      </c>
      <c r="J24" s="194">
        <v>0</v>
      </c>
    </row>
    <row r="25" ht="12">
      <c r="B25" t="s">
        <v>3313</v>
      </c>
    </row>
    <row r="27" spans="1:13" ht="13.5">
      <c r="A27" s="4"/>
      <c r="B27" s="173" t="s">
        <v>3326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5">
      <c r="A28" s="4"/>
      <c r="B28" s="173" t="s">
        <v>3562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30" ht="12.75">
      <c r="B30" s="3" t="s">
        <v>3327</v>
      </c>
    </row>
    <row r="31" ht="12">
      <c r="B31" s="22" t="s">
        <v>3328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3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M23" sqref="M23"/>
    </sheetView>
  </sheetViews>
  <sheetFormatPr defaultColWidth="9.140625" defaultRowHeight="12.75"/>
  <cols>
    <col min="1" max="1" width="2.57421875" style="0" customWidth="1"/>
    <col min="2" max="2" width="41.00390625" style="0" customWidth="1"/>
    <col min="3" max="3" width="10.421875" style="52" customWidth="1"/>
    <col min="4" max="4" width="1.28515625" style="52" customWidth="1"/>
    <col min="5" max="7" width="10.7109375" style="52" customWidth="1"/>
  </cols>
  <sheetData>
    <row r="1" spans="2:7" ht="15">
      <c r="B1" s="23" t="s">
        <v>267</v>
      </c>
      <c r="E1" s="288" t="s">
        <v>3604</v>
      </c>
      <c r="F1" s="283" t="s">
        <v>2871</v>
      </c>
      <c r="G1" s="284">
        <v>44224</v>
      </c>
    </row>
    <row r="2" spans="2:3" ht="15">
      <c r="B2" s="23" t="s">
        <v>3333</v>
      </c>
      <c r="C2" s="56"/>
    </row>
    <row r="3" spans="2:7" ht="15">
      <c r="B3" s="20" t="s">
        <v>250</v>
      </c>
      <c r="G3" s="61" t="s">
        <v>268</v>
      </c>
    </row>
    <row r="4" spans="2:7" ht="15">
      <c r="B4" s="23" t="s">
        <v>187</v>
      </c>
      <c r="C4" s="56"/>
      <c r="G4" s="55"/>
    </row>
    <row r="5" spans="2:7" ht="15">
      <c r="B5" s="23"/>
      <c r="C5" s="57" t="s">
        <v>214</v>
      </c>
      <c r="D5" s="60"/>
      <c r="E5" s="318" t="s">
        <v>213</v>
      </c>
      <c r="F5" s="319"/>
      <c r="G5" s="320"/>
    </row>
    <row r="6" spans="3:7" ht="12.75">
      <c r="C6" s="58" t="s">
        <v>193</v>
      </c>
      <c r="D6" s="60"/>
      <c r="E6" s="53" t="s">
        <v>188</v>
      </c>
      <c r="F6" s="29" t="s">
        <v>189</v>
      </c>
      <c r="G6" s="62" t="s">
        <v>190</v>
      </c>
    </row>
    <row r="7" spans="3:7" ht="12.75">
      <c r="C7" s="59" t="s">
        <v>194</v>
      </c>
      <c r="D7" s="60"/>
      <c r="E7" s="54"/>
      <c r="F7" s="63"/>
      <c r="G7" s="64"/>
    </row>
    <row r="8" spans="3:7" ht="12">
      <c r="C8" s="125"/>
      <c r="D8" s="125"/>
      <c r="E8" s="125"/>
      <c r="F8" s="125"/>
      <c r="G8" s="125"/>
    </row>
    <row r="9" spans="3:7" ht="12">
      <c r="C9" s="187"/>
      <c r="D9" s="125"/>
      <c r="E9" s="125"/>
      <c r="F9" s="126"/>
      <c r="G9" s="187"/>
    </row>
    <row r="10" spans="2:7" ht="12.75">
      <c r="B10" s="3" t="s">
        <v>260</v>
      </c>
      <c r="C10" s="187"/>
      <c r="D10" s="125"/>
      <c r="E10" s="125"/>
      <c r="F10" s="126"/>
      <c r="G10" s="187"/>
    </row>
    <row r="11" spans="2:11" ht="12">
      <c r="B11" t="s">
        <v>252</v>
      </c>
      <c r="C11" s="43">
        <f aca="true" t="shared" si="0" ref="C11:C16">F11</f>
        <v>4192.5783528719985</v>
      </c>
      <c r="D11" s="121"/>
      <c r="E11" s="259" t="s">
        <v>3609</v>
      </c>
      <c r="F11" s="43">
        <f>'Spec ÖV_SV HS'!F38</f>
        <v>4192.5783528719985</v>
      </c>
      <c r="G11" s="259" t="s">
        <v>3609</v>
      </c>
      <c r="H11" s="56"/>
      <c r="I11" s="56"/>
      <c r="J11" s="56"/>
      <c r="K11" s="56"/>
    </row>
    <row r="12" spans="2:11" ht="12">
      <c r="B12" t="s">
        <v>253</v>
      </c>
      <c r="C12" s="43">
        <f t="shared" si="0"/>
        <v>4192.5783528719985</v>
      </c>
      <c r="D12" s="121"/>
      <c r="E12" s="259" t="s">
        <v>3609</v>
      </c>
      <c r="F12" s="43">
        <f>'Spec ÖV_SV HS'!F39</f>
        <v>4192.5783528719985</v>
      </c>
      <c r="G12" s="259" t="s">
        <v>3609</v>
      </c>
      <c r="H12" s="56"/>
      <c r="I12" s="56"/>
      <c r="J12" s="56"/>
      <c r="K12" s="56"/>
    </row>
    <row r="13" spans="2:11" ht="12">
      <c r="B13" t="s">
        <v>254</v>
      </c>
      <c r="C13" s="43">
        <f t="shared" si="0"/>
        <v>4192.5783528719985</v>
      </c>
      <c r="D13" s="121"/>
      <c r="E13" s="259" t="s">
        <v>3609</v>
      </c>
      <c r="F13" s="43">
        <f>'Spec ÖV_SV HS'!F40</f>
        <v>4192.5783528719985</v>
      </c>
      <c r="G13" s="259" t="s">
        <v>3609</v>
      </c>
      <c r="H13" s="56"/>
      <c r="I13" s="56"/>
      <c r="J13" s="56"/>
      <c r="K13" s="56"/>
    </row>
    <row r="14" spans="2:7" ht="12">
      <c r="B14" t="s">
        <v>255</v>
      </c>
      <c r="C14" s="43">
        <f t="shared" si="0"/>
        <v>1643.0374626119997</v>
      </c>
      <c r="D14" s="121"/>
      <c r="E14" s="121">
        <f>'Spec ÖV_SV HS'!E41</f>
        <v>1301</v>
      </c>
      <c r="F14" s="43">
        <f>'Spec ÖV_SV HS'!F41</f>
        <v>1643.0374626119997</v>
      </c>
      <c r="G14" s="121">
        <f>E14</f>
        <v>1301</v>
      </c>
    </row>
    <row r="15" spans="2:7" ht="12">
      <c r="B15" t="s">
        <v>256</v>
      </c>
      <c r="C15" s="43">
        <f t="shared" si="0"/>
        <v>1643.0374626119997</v>
      </c>
      <c r="D15" s="121"/>
      <c r="E15" s="121">
        <f>'Spec ÖV_SV HS'!E42</f>
        <v>1301</v>
      </c>
      <c r="F15" s="43">
        <f>'Spec ÖV_SV HS'!F42</f>
        <v>1643.0374626119997</v>
      </c>
      <c r="G15" s="121">
        <f>E15</f>
        <v>1301</v>
      </c>
    </row>
    <row r="16" spans="2:7" ht="12">
      <c r="B16" t="s">
        <v>257</v>
      </c>
      <c r="C16" s="43">
        <f t="shared" si="0"/>
        <v>1643.0374626119997</v>
      </c>
      <c r="D16" s="121"/>
      <c r="E16" s="121">
        <f>'Spec ÖV_SV HS'!E43</f>
        <v>1301</v>
      </c>
      <c r="F16" s="43">
        <f>'Spec ÖV_SV HS'!F43</f>
        <v>1643.0374626119997</v>
      </c>
      <c r="G16" s="121">
        <f>E16</f>
        <v>1301</v>
      </c>
    </row>
    <row r="17" spans="2:8" ht="12">
      <c r="B17" t="s">
        <v>2878</v>
      </c>
      <c r="C17" s="43">
        <f>E17</f>
        <v>1725</v>
      </c>
      <c r="D17" s="121"/>
      <c r="E17" s="121">
        <f>'Spec ÖV_SV HS'!E118</f>
        <v>1725</v>
      </c>
      <c r="F17" s="121">
        <f>E17</f>
        <v>1725</v>
      </c>
      <c r="G17" s="121">
        <f>E17</f>
        <v>1725</v>
      </c>
      <c r="H17" s="56"/>
    </row>
    <row r="18" spans="2:8" ht="12">
      <c r="B18" t="s">
        <v>2879</v>
      </c>
      <c r="C18" s="43">
        <f>E18</f>
        <v>1343</v>
      </c>
      <c r="D18" s="121"/>
      <c r="E18" s="121">
        <f>'Spec ÖV_SV HS'!E119</f>
        <v>1343</v>
      </c>
      <c r="F18" s="121">
        <f>E18</f>
        <v>1343</v>
      </c>
      <c r="G18" s="121">
        <f>E18</f>
        <v>1343</v>
      </c>
      <c r="H18" s="56"/>
    </row>
    <row r="19" spans="3:8" ht="12">
      <c r="C19" s="43"/>
      <c r="D19" s="121"/>
      <c r="E19" s="121"/>
      <c r="F19" s="157"/>
      <c r="G19" s="43"/>
      <c r="H19" s="56"/>
    </row>
    <row r="20" spans="3:8" ht="12">
      <c r="C20" s="121"/>
      <c r="D20" s="121"/>
      <c r="E20" s="121"/>
      <c r="F20" s="121"/>
      <c r="G20" s="121"/>
      <c r="H20" s="56"/>
    </row>
    <row r="21" spans="2:8" ht="15">
      <c r="B21" s="118" t="s">
        <v>2662</v>
      </c>
      <c r="C21" s="118"/>
      <c r="D21" s="118"/>
      <c r="E21" s="118"/>
      <c r="F21" s="261"/>
      <c r="G21" s="262"/>
      <c r="H21" s="56"/>
    </row>
    <row r="22" spans="2:8" ht="15">
      <c r="B22" s="118" t="s">
        <v>2663</v>
      </c>
      <c r="C22" s="263"/>
      <c r="D22" s="263"/>
      <c r="E22" s="263"/>
      <c r="F22" s="264"/>
      <c r="G22" s="265"/>
      <c r="H22" s="56"/>
    </row>
    <row r="23" spans="2:8" ht="12.75">
      <c r="B23" s="13"/>
      <c r="C23" s="13"/>
      <c r="D23" s="13"/>
      <c r="E23" s="13"/>
      <c r="F23" s="255"/>
      <c r="G23" s="13"/>
      <c r="H23" s="56"/>
    </row>
    <row r="24" spans="2:8" ht="12.75">
      <c r="B24" s="13"/>
      <c r="C24" s="13"/>
      <c r="D24" s="13"/>
      <c r="E24" s="13"/>
      <c r="F24" s="255"/>
      <c r="G24" s="13"/>
      <c r="H24" s="56"/>
    </row>
    <row r="25" spans="2:8" ht="12.75">
      <c r="B25" s="13"/>
      <c r="C25" s="13"/>
      <c r="D25" s="13"/>
      <c r="E25" s="13"/>
      <c r="F25" s="255"/>
      <c r="G25" s="13"/>
      <c r="H25" s="56"/>
    </row>
    <row r="26" spans="2:8" ht="12.75">
      <c r="B26" s="1" t="s">
        <v>2664</v>
      </c>
      <c r="C26" s="22"/>
      <c r="D26" s="22"/>
      <c r="E26" s="43"/>
      <c r="F26" s="121"/>
      <c r="G26" s="43"/>
      <c r="H26" s="56"/>
    </row>
    <row r="27" spans="2:8" ht="12">
      <c r="B27" t="s">
        <v>2508</v>
      </c>
      <c r="C27" s="43">
        <f aca="true" t="shared" si="1" ref="C27:C32">F27</f>
        <v>4669.800109254</v>
      </c>
      <c r="D27" s="22"/>
      <c r="E27" s="43">
        <f>'Spec ÖV_SV HS'!E141</f>
        <v>4154</v>
      </c>
      <c r="F27" s="121">
        <f>'Spec ÖV_SV HS'!F141</f>
        <v>4669.800109254</v>
      </c>
      <c r="G27" s="43">
        <f aca="true" t="shared" si="2" ref="G27:G32">F27</f>
        <v>4669.800109254</v>
      </c>
      <c r="H27" s="56"/>
    </row>
    <row r="28" spans="2:8" ht="12">
      <c r="B28" t="s">
        <v>2665</v>
      </c>
      <c r="C28" s="43">
        <f t="shared" si="1"/>
        <v>4669.800109254</v>
      </c>
      <c r="D28" s="22"/>
      <c r="E28" s="43">
        <f>'Spec ÖV_SV HS'!E142</f>
        <v>4476</v>
      </c>
      <c r="F28" s="121">
        <f>'Spec ÖV_SV HS'!F142</f>
        <v>4669.800109254</v>
      </c>
      <c r="G28" s="43">
        <f t="shared" si="2"/>
        <v>4669.800109254</v>
      </c>
      <c r="H28" s="56"/>
    </row>
    <row r="29" spans="2:8" ht="12">
      <c r="B29" t="s">
        <v>2666</v>
      </c>
      <c r="C29" s="43">
        <f t="shared" si="1"/>
        <v>7391.489486975997</v>
      </c>
      <c r="D29" s="22"/>
      <c r="E29" s="43">
        <f>'Spec ÖV_SV HS'!E143</f>
        <v>5624</v>
      </c>
      <c r="F29" s="121">
        <f>'Spec ÖV_SV HS'!F143</f>
        <v>7391.489486975997</v>
      </c>
      <c r="G29" s="43">
        <f t="shared" si="2"/>
        <v>7391.489486975997</v>
      </c>
      <c r="H29" s="56"/>
    </row>
    <row r="30" spans="2:8" ht="12">
      <c r="B30" t="s">
        <v>2667</v>
      </c>
      <c r="C30" s="43">
        <f t="shared" si="1"/>
        <v>2729.3162094449995</v>
      </c>
      <c r="D30" s="22"/>
      <c r="E30" s="43">
        <f>'Spec ÖV_SV HS'!E144</f>
        <v>2434</v>
      </c>
      <c r="F30" s="121">
        <f>'Spec ÖV_SV HS'!F144</f>
        <v>2729.3162094449995</v>
      </c>
      <c r="G30" s="43">
        <f t="shared" si="2"/>
        <v>2729.3162094449995</v>
      </c>
      <c r="H30" s="56"/>
    </row>
    <row r="31" spans="2:8" ht="12">
      <c r="B31" t="s">
        <v>2668</v>
      </c>
      <c r="C31" s="43">
        <f t="shared" si="1"/>
        <v>6269.255676305998</v>
      </c>
      <c r="D31" s="22"/>
      <c r="E31" s="43">
        <f>'Spec ÖV_SV HS'!E145</f>
        <v>2506</v>
      </c>
      <c r="F31" s="121">
        <f>'Spec ÖV_SV HS'!F145</f>
        <v>6269.255676305998</v>
      </c>
      <c r="G31" s="43">
        <f t="shared" si="2"/>
        <v>6269.255676305998</v>
      </c>
      <c r="H31" s="56"/>
    </row>
    <row r="32" spans="2:8" ht="12">
      <c r="B32" t="s">
        <v>2669</v>
      </c>
      <c r="C32" s="43">
        <f t="shared" si="1"/>
        <v>5458.632418889999</v>
      </c>
      <c r="D32" s="22"/>
      <c r="E32" s="43">
        <f>'Spec ÖV_SV HS'!E146</f>
        <v>3019</v>
      </c>
      <c r="F32" s="121">
        <f>'Spec ÖV_SV HS'!F146</f>
        <v>5458.632418889999</v>
      </c>
      <c r="G32" s="43">
        <f t="shared" si="2"/>
        <v>5458.632418889999</v>
      </c>
      <c r="H32" s="56"/>
    </row>
    <row r="33" spans="2:8" ht="12">
      <c r="B33" s="22" t="s">
        <v>2876</v>
      </c>
      <c r="C33" s="43">
        <f>E33</f>
        <v>1777</v>
      </c>
      <c r="D33" s="22"/>
      <c r="E33" s="43">
        <f>'Spec ÖV_SV HS'!E147</f>
        <v>1777</v>
      </c>
      <c r="F33" s="259">
        <f>E33</f>
        <v>1777</v>
      </c>
      <c r="G33" s="43">
        <f>E33</f>
        <v>1777</v>
      </c>
      <c r="H33" s="56"/>
    </row>
    <row r="34" spans="2:8" ht="12">
      <c r="B34" s="22" t="s">
        <v>2877</v>
      </c>
      <c r="C34" s="43">
        <f>E34</f>
        <v>924</v>
      </c>
      <c r="D34" s="22"/>
      <c r="E34" s="43">
        <f>'Spec ÖV_SV HS'!E148</f>
        <v>924</v>
      </c>
      <c r="F34" s="259">
        <f>E34</f>
        <v>924</v>
      </c>
      <c r="G34" s="43">
        <f>E34</f>
        <v>924</v>
      </c>
      <c r="H34" s="56"/>
    </row>
    <row r="35" spans="3:8" ht="12">
      <c r="C35" s="125"/>
      <c r="D35" s="125"/>
      <c r="E35" s="121"/>
      <c r="F35" s="125"/>
      <c r="G35" s="125"/>
      <c r="H35" s="56"/>
    </row>
    <row r="36" spans="3:8" ht="12">
      <c r="C36" s="125"/>
      <c r="D36" s="125"/>
      <c r="E36" s="125"/>
      <c r="F36" s="125"/>
      <c r="G36" s="125"/>
      <c r="H36" s="56"/>
    </row>
    <row r="37" spans="3:8" ht="12">
      <c r="C37" s="125"/>
      <c r="D37" s="125"/>
      <c r="E37" s="125"/>
      <c r="F37" s="125"/>
      <c r="G37" s="125"/>
      <c r="H37" s="56"/>
    </row>
    <row r="38" spans="3:7" ht="12">
      <c r="C38" s="125"/>
      <c r="D38" s="125"/>
      <c r="E38" s="125"/>
      <c r="F38" s="125"/>
      <c r="G38" s="125"/>
    </row>
    <row r="39" spans="3:7" ht="12">
      <c r="C39" s="125"/>
      <c r="D39" s="125"/>
      <c r="E39" s="125"/>
      <c r="F39" s="125"/>
      <c r="G39" s="125"/>
    </row>
  </sheetData>
  <sheetProtection/>
  <mergeCells count="1">
    <mergeCell ref="E5:G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&amp;C&amp;"Arial,Fet"&amp;12Priser för öppen vård 
Halland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P680"/>
  <sheetViews>
    <sheetView zoomScale="115" zoomScaleNormal="115" zoomScalePageLayoutView="0" workbookViewId="0" topLeftCell="A1">
      <pane ySplit="10" topLeftCell="A11" activePane="bottomLeft" state="frozen"/>
      <selection pane="topLeft" activeCell="M558" sqref="M558"/>
      <selection pane="bottomLeft" activeCell="N23" sqref="N23"/>
    </sheetView>
  </sheetViews>
  <sheetFormatPr defaultColWidth="9.140625" defaultRowHeight="12.75" customHeight="1"/>
  <cols>
    <col min="1" max="1" width="11.140625" style="42" customWidth="1"/>
    <col min="2" max="2" width="39.140625" style="22" customWidth="1"/>
    <col min="3" max="3" width="5.57421875" style="22" customWidth="1"/>
    <col min="4" max="4" width="8.28125" style="44" customWidth="1"/>
    <col min="5" max="5" width="2.421875" style="22" customWidth="1"/>
    <col min="6" max="6" width="12.28125" style="22" bestFit="1" customWidth="1"/>
    <col min="7" max="7" width="2.7109375" style="22" customWidth="1"/>
    <col min="8" max="8" width="13.57421875" style="22" customWidth="1"/>
    <col min="9" max="10" width="8.8515625" style="22" bestFit="1" customWidth="1"/>
    <col min="11" max="11" width="7.7109375" style="22" customWidth="1"/>
    <col min="12" max="12" width="7.00390625" style="22" customWidth="1"/>
    <col min="13" max="13" width="41.28125" style="22" customWidth="1"/>
    <col min="14" max="14" width="35.28125" style="22" customWidth="1"/>
  </cols>
  <sheetData>
    <row r="1" spans="1:10" ht="15.75" thickBot="1">
      <c r="A1" s="23" t="s">
        <v>267</v>
      </c>
      <c r="B1"/>
      <c r="C1"/>
      <c r="D1" s="37"/>
      <c r="E1"/>
      <c r="F1" s="3" t="s">
        <v>3581</v>
      </c>
      <c r="G1"/>
      <c r="I1" s="43"/>
      <c r="J1" s="12" t="s">
        <v>2475</v>
      </c>
    </row>
    <row r="2" spans="1:9" ht="15">
      <c r="A2" s="23" t="s">
        <v>2479</v>
      </c>
      <c r="B2" s="3"/>
      <c r="C2" s="216" t="s">
        <v>2503</v>
      </c>
      <c r="D2" s="217"/>
      <c r="E2" s="218"/>
      <c r="F2" s="280">
        <v>66778</v>
      </c>
      <c r="G2" s="88"/>
      <c r="H2" s="181" t="s">
        <v>3330</v>
      </c>
      <c r="I2" s="219"/>
    </row>
    <row r="3" spans="1:13" ht="13.5" thickBot="1">
      <c r="A3" s="22" t="s">
        <v>250</v>
      </c>
      <c r="B3" s="3"/>
      <c r="C3" s="160" t="s">
        <v>2490</v>
      </c>
      <c r="D3" s="161"/>
      <c r="E3" s="152"/>
      <c r="F3" s="250">
        <v>62855</v>
      </c>
      <c r="G3" s="88"/>
      <c r="H3" s="182">
        <v>44224</v>
      </c>
      <c r="I3" s="219"/>
      <c r="J3" s="175"/>
      <c r="M3" s="157"/>
    </row>
    <row r="4" spans="1:27" ht="12.75">
      <c r="A4" s="3" t="s">
        <v>3329</v>
      </c>
      <c r="B4" s="3"/>
      <c r="C4" s="3"/>
      <c r="D4" s="38"/>
      <c r="E4" s="3"/>
      <c r="F4" s="3"/>
      <c r="G4" s="3"/>
      <c r="H4" s="21"/>
      <c r="I4" s="3"/>
      <c r="J4" s="14"/>
      <c r="K4" s="3"/>
      <c r="L4" s="220"/>
      <c r="M4" s="221"/>
      <c r="N4" s="221"/>
      <c r="O4" s="221"/>
      <c r="P4" s="221"/>
      <c r="Q4" s="221"/>
      <c r="R4" s="221"/>
      <c r="S4" s="221"/>
      <c r="T4" s="222"/>
      <c r="W4" s="196"/>
      <c r="X4" s="196"/>
      <c r="Y4" s="196"/>
      <c r="Z4" s="196"/>
      <c r="AA4" s="196"/>
    </row>
    <row r="5" spans="1:250" ht="12.75" customHeight="1">
      <c r="A5" s="290" t="s">
        <v>3288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223" t="s">
        <v>3331</v>
      </c>
      <c r="M5" s="224"/>
      <c r="N5" s="229"/>
      <c r="O5" s="224"/>
      <c r="P5" s="224"/>
      <c r="Q5" s="224"/>
      <c r="R5" s="224"/>
      <c r="S5" s="224"/>
      <c r="T5" s="225"/>
      <c r="W5" s="122"/>
      <c r="X5" s="122"/>
      <c r="Y5" s="122"/>
      <c r="Z5" s="122"/>
      <c r="AA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</row>
    <row r="6" spans="1:250" ht="12.75" customHeight="1">
      <c r="A6" s="122"/>
      <c r="B6" s="122"/>
      <c r="C6" s="122"/>
      <c r="D6" s="122"/>
      <c r="E6" s="122"/>
      <c r="F6" s="296" t="s">
        <v>3292</v>
      </c>
      <c r="G6" s="302"/>
      <c r="H6" s="302"/>
      <c r="I6" s="302"/>
      <c r="J6" s="296" t="s">
        <v>3292</v>
      </c>
      <c r="K6" s="122"/>
      <c r="L6" s="223" t="s">
        <v>3332</v>
      </c>
      <c r="M6" s="224"/>
      <c r="N6" s="229"/>
      <c r="O6" s="224"/>
      <c r="P6" s="224"/>
      <c r="Q6" s="224"/>
      <c r="R6" s="224"/>
      <c r="S6" s="224"/>
      <c r="T6" s="225"/>
      <c r="W6" s="122"/>
      <c r="X6" s="122"/>
      <c r="Y6" s="122"/>
      <c r="Z6" s="122"/>
      <c r="AA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</row>
    <row r="7" spans="1:250" ht="12.75" customHeight="1">
      <c r="A7" s="122"/>
      <c r="B7" s="122"/>
      <c r="C7" s="122"/>
      <c r="D7" s="122"/>
      <c r="E7" s="122"/>
      <c r="F7" s="297">
        <v>1.0285</v>
      </c>
      <c r="G7" s="302"/>
      <c r="H7" s="302"/>
      <c r="I7" s="302"/>
      <c r="J7" s="297">
        <v>1.0285</v>
      </c>
      <c r="K7" s="122"/>
      <c r="L7" s="223" t="s">
        <v>3290</v>
      </c>
      <c r="M7" s="224"/>
      <c r="N7" s="229"/>
      <c r="O7" s="224"/>
      <c r="P7" s="224"/>
      <c r="Q7" s="224"/>
      <c r="R7" s="224"/>
      <c r="S7" s="224"/>
      <c r="T7" s="225"/>
      <c r="W7" s="122"/>
      <c r="X7" s="122"/>
      <c r="Y7" s="122"/>
      <c r="Z7" s="122"/>
      <c r="AA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</row>
    <row r="8" spans="1:27" ht="12.75" customHeight="1">
      <c r="A8"/>
      <c r="B8"/>
      <c r="C8"/>
      <c r="D8" s="39"/>
      <c r="E8"/>
      <c r="F8" s="5" t="s">
        <v>220</v>
      </c>
      <c r="G8" s="9"/>
      <c r="H8" s="324" t="s">
        <v>271</v>
      </c>
      <c r="I8" s="313"/>
      <c r="J8" s="314"/>
      <c r="L8" s="226" t="s">
        <v>3291</v>
      </c>
      <c r="M8" s="227"/>
      <c r="N8" s="227"/>
      <c r="O8" s="227"/>
      <c r="P8" s="227"/>
      <c r="Q8" s="227"/>
      <c r="R8" s="227"/>
      <c r="S8" s="227"/>
      <c r="T8" s="228"/>
      <c r="W8" s="196"/>
      <c r="X8" s="196"/>
      <c r="Y8" s="196"/>
      <c r="Z8" s="196"/>
      <c r="AA8" s="196"/>
    </row>
    <row r="9" spans="1:10" ht="12.75" customHeight="1">
      <c r="A9" s="11"/>
      <c r="B9"/>
      <c r="C9"/>
      <c r="D9" s="41"/>
      <c r="E9"/>
      <c r="F9" s="6" t="s">
        <v>214</v>
      </c>
      <c r="G9" s="9"/>
      <c r="H9" s="8" t="s">
        <v>215</v>
      </c>
      <c r="I9" s="15" t="s">
        <v>216</v>
      </c>
      <c r="J9" s="10" t="s">
        <v>217</v>
      </c>
    </row>
    <row r="10" spans="1:15" ht="12.75">
      <c r="A10" s="158" t="s">
        <v>3582</v>
      </c>
      <c r="B10" s="3" t="s">
        <v>3583</v>
      </c>
      <c r="C10" s="11"/>
      <c r="D10" s="40" t="s">
        <v>249</v>
      </c>
      <c r="E10"/>
      <c r="F10" s="7" t="s">
        <v>218</v>
      </c>
      <c r="G10" s="9"/>
      <c r="H10" s="18" t="s">
        <v>204</v>
      </c>
      <c r="I10" s="17" t="s">
        <v>204</v>
      </c>
      <c r="J10" s="19" t="s">
        <v>204</v>
      </c>
      <c r="K10" s="3"/>
      <c r="L10" s="154"/>
      <c r="M10" s="159"/>
      <c r="N10" s="159"/>
      <c r="O10" s="153"/>
    </row>
    <row r="11" spans="1:14" ht="12.75" customHeight="1">
      <c r="A11" s="251" t="s">
        <v>1383</v>
      </c>
      <c r="B11" s="251" t="s">
        <v>1384</v>
      </c>
      <c r="C11" s="147"/>
      <c r="D11" s="252">
        <v>0.328</v>
      </c>
      <c r="E11" s="238"/>
      <c r="F11" s="121">
        <f>$F$3*D11*$F$7</f>
        <v>21204.008540000003</v>
      </c>
      <c r="G11" s="191"/>
      <c r="H11" s="121">
        <f aca="true" t="shared" si="0" ref="H11:H16">$F$3*D11</f>
        <v>20616.440000000002</v>
      </c>
      <c r="I11" s="121">
        <f aca="true" t="shared" si="1" ref="I11:I17">$F$2*D11</f>
        <v>21903.184</v>
      </c>
      <c r="J11" s="121">
        <f>$F$3*D11*$J$7</f>
        <v>21204.008540000003</v>
      </c>
      <c r="K11" s="256"/>
      <c r="L11" s="157"/>
      <c r="M11" s="157"/>
      <c r="N11" s="156"/>
    </row>
    <row r="12" spans="1:14" ht="12.75" customHeight="1">
      <c r="A12" s="251" t="s">
        <v>1385</v>
      </c>
      <c r="B12" s="251" t="s">
        <v>1386</v>
      </c>
      <c r="C12" s="147"/>
      <c r="D12" s="252">
        <v>0.096</v>
      </c>
      <c r="E12" s="238"/>
      <c r="F12" s="121">
        <f aca="true" t="shared" si="2" ref="F12:F75">$F$3*D12*$F$7</f>
        <v>6206.05128</v>
      </c>
      <c r="G12" s="191"/>
      <c r="H12" s="121">
        <f t="shared" si="0"/>
        <v>6034.08</v>
      </c>
      <c r="I12" s="121">
        <f t="shared" si="1"/>
        <v>6410.688</v>
      </c>
      <c r="J12" s="121">
        <f aca="true" t="shared" si="3" ref="J12:J43">$F$3*D12*$J$7</f>
        <v>6206.05128</v>
      </c>
      <c r="K12" s="256"/>
      <c r="L12" s="157"/>
      <c r="M12" s="157"/>
      <c r="N12" s="156"/>
    </row>
    <row r="13" spans="1:14" ht="12.75" customHeight="1">
      <c r="A13" s="251" t="s">
        <v>1387</v>
      </c>
      <c r="B13" s="251" t="s">
        <v>1388</v>
      </c>
      <c r="C13" s="147"/>
      <c r="D13" s="252">
        <v>1.145</v>
      </c>
      <c r="E13" s="238"/>
      <c r="F13" s="121">
        <f t="shared" si="2"/>
        <v>74020.0907875</v>
      </c>
      <c r="G13" s="191"/>
      <c r="H13" s="121">
        <f t="shared" si="0"/>
        <v>71968.975</v>
      </c>
      <c r="I13" s="121">
        <f t="shared" si="1"/>
        <v>76460.81</v>
      </c>
      <c r="J13" s="121">
        <f t="shared" si="3"/>
        <v>74020.0907875</v>
      </c>
      <c r="K13" s="256"/>
      <c r="L13" s="157"/>
      <c r="M13" s="157"/>
      <c r="N13" s="156"/>
    </row>
    <row r="14" spans="1:14" ht="12.75" customHeight="1">
      <c r="A14" s="251" t="s">
        <v>1389</v>
      </c>
      <c r="B14" s="251" t="s">
        <v>1390</v>
      </c>
      <c r="C14" s="147"/>
      <c r="D14" s="252">
        <v>0.806</v>
      </c>
      <c r="E14" s="238"/>
      <c r="F14" s="121">
        <f t="shared" si="2"/>
        <v>52104.972205000005</v>
      </c>
      <c r="G14" s="191"/>
      <c r="H14" s="121">
        <f t="shared" si="0"/>
        <v>50661.130000000005</v>
      </c>
      <c r="I14" s="121">
        <f>$F$2*D14</f>
        <v>53823.06800000001</v>
      </c>
      <c r="J14" s="121">
        <f t="shared" si="3"/>
        <v>52104.972205000005</v>
      </c>
      <c r="K14" s="256"/>
      <c r="L14" s="157"/>
      <c r="M14" s="157"/>
      <c r="N14" s="156"/>
    </row>
    <row r="15" spans="1:14" ht="12.75" customHeight="1">
      <c r="A15" s="251" t="s">
        <v>273</v>
      </c>
      <c r="B15" s="251" t="s">
        <v>274</v>
      </c>
      <c r="C15" s="147"/>
      <c r="D15" s="252">
        <v>0.124</v>
      </c>
      <c r="E15" s="238"/>
      <c r="F15" s="121">
        <f t="shared" si="2"/>
        <v>8016.14957</v>
      </c>
      <c r="G15" s="191"/>
      <c r="H15" s="121">
        <f t="shared" si="0"/>
        <v>7794.0199999999995</v>
      </c>
      <c r="I15" s="121">
        <f t="shared" si="1"/>
        <v>8280.472</v>
      </c>
      <c r="J15" s="121">
        <f t="shared" si="3"/>
        <v>8016.14957</v>
      </c>
      <c r="K15" s="256"/>
      <c r="L15" s="157"/>
      <c r="M15" s="157"/>
      <c r="N15" s="156"/>
    </row>
    <row r="16" spans="1:14" ht="12.75" customHeight="1">
      <c r="A16" s="251" t="s">
        <v>1391</v>
      </c>
      <c r="B16" s="251" t="s">
        <v>1392</v>
      </c>
      <c r="C16" s="147"/>
      <c r="D16" s="252">
        <v>0.124</v>
      </c>
      <c r="E16" s="238"/>
      <c r="F16" s="121">
        <f t="shared" si="2"/>
        <v>8016.14957</v>
      </c>
      <c r="G16" s="191"/>
      <c r="H16" s="121">
        <f t="shared" si="0"/>
        <v>7794.0199999999995</v>
      </c>
      <c r="I16" s="121">
        <f>$F$2*D16</f>
        <v>8280.472</v>
      </c>
      <c r="J16" s="121">
        <f t="shared" si="3"/>
        <v>8016.14957</v>
      </c>
      <c r="K16" s="256"/>
      <c r="L16" s="157"/>
      <c r="M16" s="157"/>
      <c r="N16" s="156"/>
    </row>
    <row r="17" spans="1:14" ht="12.75" customHeight="1">
      <c r="A17" s="251" t="s">
        <v>1393</v>
      </c>
      <c r="B17" s="251" t="s">
        <v>2892</v>
      </c>
      <c r="C17" s="147"/>
      <c r="D17" s="252">
        <v>0.275</v>
      </c>
      <c r="E17" s="238"/>
      <c r="F17" s="121">
        <f t="shared" si="2"/>
        <v>17777.7510625</v>
      </c>
      <c r="G17" s="191"/>
      <c r="H17" s="121">
        <f>$F$3*D17</f>
        <v>17285.125</v>
      </c>
      <c r="I17" s="121">
        <f t="shared" si="1"/>
        <v>18363.95</v>
      </c>
      <c r="J17" s="121">
        <f t="shared" si="3"/>
        <v>17777.7510625</v>
      </c>
      <c r="K17" s="256"/>
      <c r="L17" s="157"/>
      <c r="M17" s="157"/>
      <c r="N17" s="156"/>
    </row>
    <row r="18" spans="1:14" ht="12.75" customHeight="1">
      <c r="A18" s="251" t="s">
        <v>2538</v>
      </c>
      <c r="B18" s="251" t="s">
        <v>3336</v>
      </c>
      <c r="C18" s="155"/>
      <c r="D18" s="252">
        <v>0.08</v>
      </c>
      <c r="E18" s="238"/>
      <c r="F18" s="121">
        <f t="shared" si="2"/>
        <v>5171.709400000001</v>
      </c>
      <c r="G18" s="191"/>
      <c r="H18" s="121">
        <f aca="true" t="shared" si="4" ref="H18:H43">$F$3*D18</f>
        <v>5028.400000000001</v>
      </c>
      <c r="I18" s="121"/>
      <c r="J18" s="121">
        <f t="shared" si="3"/>
        <v>5171.709400000001</v>
      </c>
      <c r="K18" s="257"/>
      <c r="L18" s="157"/>
      <c r="M18" s="157"/>
      <c r="N18" s="156"/>
    </row>
    <row r="19" spans="1:14" ht="12.75" customHeight="1">
      <c r="A19" s="251" t="s">
        <v>2830</v>
      </c>
      <c r="B19" s="251" t="s">
        <v>3337</v>
      </c>
      <c r="C19" s="155"/>
      <c r="D19" s="252">
        <v>0.464</v>
      </c>
      <c r="E19" s="238"/>
      <c r="F19" s="121">
        <f t="shared" si="2"/>
        <v>29995.914520000002</v>
      </c>
      <c r="G19" s="191"/>
      <c r="H19" s="121">
        <f t="shared" si="4"/>
        <v>29164.72</v>
      </c>
      <c r="I19" s="121"/>
      <c r="J19" s="121">
        <f t="shared" si="3"/>
        <v>29995.914520000002</v>
      </c>
      <c r="K19" s="257"/>
      <c r="L19" s="157"/>
      <c r="M19" s="157"/>
      <c r="N19" s="156"/>
    </row>
    <row r="20" spans="1:14" ht="12.75" customHeight="1">
      <c r="A20" s="251" t="s">
        <v>2831</v>
      </c>
      <c r="B20" s="251" t="s">
        <v>3338</v>
      </c>
      <c r="C20" s="155"/>
      <c r="D20" s="252">
        <v>0.097</v>
      </c>
      <c r="E20" s="238"/>
      <c r="F20" s="121">
        <f t="shared" si="2"/>
        <v>6270.6976475</v>
      </c>
      <c r="G20" s="191"/>
      <c r="H20" s="121">
        <f t="shared" si="4"/>
        <v>6096.935</v>
      </c>
      <c r="I20" s="121"/>
      <c r="J20" s="121">
        <f t="shared" si="3"/>
        <v>6270.6976475</v>
      </c>
      <c r="K20" s="257"/>
      <c r="L20" s="157"/>
      <c r="M20" s="157"/>
      <c r="N20" s="156"/>
    </row>
    <row r="21" spans="1:14" ht="12.75" customHeight="1">
      <c r="A21" s="251" t="s">
        <v>2539</v>
      </c>
      <c r="B21" s="251" t="s">
        <v>3339</v>
      </c>
      <c r="C21" s="155"/>
      <c r="D21" s="252">
        <v>0.091</v>
      </c>
      <c r="E21" s="238"/>
      <c r="F21" s="121">
        <f t="shared" si="2"/>
        <v>5882.8194425</v>
      </c>
      <c r="G21" s="191"/>
      <c r="H21" s="121">
        <f t="shared" si="4"/>
        <v>5719.805</v>
      </c>
      <c r="I21" s="121"/>
      <c r="J21" s="121">
        <f t="shared" si="3"/>
        <v>5882.8194425</v>
      </c>
      <c r="K21" s="257"/>
      <c r="L21" s="157"/>
      <c r="M21" s="157"/>
      <c r="N21" s="156"/>
    </row>
    <row r="22" spans="1:14" ht="12.75" customHeight="1">
      <c r="A22" s="251" t="s">
        <v>2540</v>
      </c>
      <c r="B22" s="251" t="s">
        <v>3340</v>
      </c>
      <c r="C22" s="155"/>
      <c r="D22" s="252">
        <v>0.126</v>
      </c>
      <c r="E22" s="238"/>
      <c r="F22" s="121">
        <f t="shared" si="2"/>
        <v>8145.4423050000005</v>
      </c>
      <c r="G22" s="191"/>
      <c r="H22" s="121">
        <f t="shared" si="4"/>
        <v>7919.7300000000005</v>
      </c>
      <c r="I22" s="121"/>
      <c r="J22" s="121">
        <f t="shared" si="3"/>
        <v>8145.4423050000005</v>
      </c>
      <c r="K22" s="257"/>
      <c r="L22" s="157"/>
      <c r="M22" s="157"/>
      <c r="N22" s="156"/>
    </row>
    <row r="23" spans="1:14" ht="12.75" customHeight="1">
      <c r="A23" s="251" t="s">
        <v>2541</v>
      </c>
      <c r="B23" s="251" t="s">
        <v>3344</v>
      </c>
      <c r="C23" s="155"/>
      <c r="D23" s="252">
        <v>0.087</v>
      </c>
      <c r="E23" s="238"/>
      <c r="F23" s="121">
        <f t="shared" si="2"/>
        <v>5624.233972499999</v>
      </c>
      <c r="G23" s="191"/>
      <c r="H23" s="121">
        <f t="shared" si="4"/>
        <v>5468.384999999999</v>
      </c>
      <c r="I23" s="121"/>
      <c r="J23" s="121">
        <f t="shared" si="3"/>
        <v>5624.233972499999</v>
      </c>
      <c r="K23" s="257"/>
      <c r="L23" s="157"/>
      <c r="M23" s="157"/>
      <c r="N23" s="156"/>
    </row>
    <row r="24" spans="1:14" ht="12.75" customHeight="1">
      <c r="A24" s="251" t="s">
        <v>2542</v>
      </c>
      <c r="B24" s="251" t="s">
        <v>3345</v>
      </c>
      <c r="C24" s="155"/>
      <c r="D24" s="252">
        <v>0.087</v>
      </c>
      <c r="E24" s="238"/>
      <c r="F24" s="121">
        <f t="shared" si="2"/>
        <v>5624.233972499999</v>
      </c>
      <c r="G24" s="191"/>
      <c r="H24" s="121">
        <f t="shared" si="4"/>
        <v>5468.384999999999</v>
      </c>
      <c r="I24" s="121"/>
      <c r="J24" s="121">
        <f t="shared" si="3"/>
        <v>5624.233972499999</v>
      </c>
      <c r="K24" s="257"/>
      <c r="L24" s="157"/>
      <c r="M24" s="157"/>
      <c r="N24" s="156"/>
    </row>
    <row r="25" spans="1:14" ht="12.75" customHeight="1">
      <c r="A25" s="251" t="s">
        <v>2543</v>
      </c>
      <c r="B25" s="251" t="s">
        <v>3346</v>
      </c>
      <c r="C25" s="155"/>
      <c r="D25" s="252">
        <v>0.088</v>
      </c>
      <c r="E25" s="238"/>
      <c r="F25" s="121">
        <f t="shared" si="2"/>
        <v>5688.88034</v>
      </c>
      <c r="G25" s="191"/>
      <c r="H25" s="121">
        <f t="shared" si="4"/>
        <v>5531.24</v>
      </c>
      <c r="I25" s="121"/>
      <c r="J25" s="121">
        <f t="shared" si="3"/>
        <v>5688.88034</v>
      </c>
      <c r="K25" s="257"/>
      <c r="L25" s="157"/>
      <c r="M25" s="157"/>
      <c r="N25" s="156"/>
    </row>
    <row r="26" spans="1:14" ht="12.75" customHeight="1">
      <c r="A26" s="251" t="s">
        <v>2544</v>
      </c>
      <c r="B26" s="251" t="s">
        <v>3350</v>
      </c>
      <c r="C26" s="155"/>
      <c r="D26" s="252">
        <v>0.057</v>
      </c>
      <c r="E26" s="238"/>
      <c r="F26" s="121">
        <f t="shared" si="2"/>
        <v>3684.8429475</v>
      </c>
      <c r="G26" s="191"/>
      <c r="H26" s="121">
        <f t="shared" si="4"/>
        <v>3582.735</v>
      </c>
      <c r="I26" s="121"/>
      <c r="J26" s="121">
        <f t="shared" si="3"/>
        <v>3684.8429475</v>
      </c>
      <c r="K26" s="257"/>
      <c r="L26" s="157"/>
      <c r="M26" s="157"/>
      <c r="N26" s="156"/>
    </row>
    <row r="27" spans="1:14" ht="12.75" customHeight="1">
      <c r="A27" s="251" t="s">
        <v>2545</v>
      </c>
      <c r="B27" s="251" t="s">
        <v>3351</v>
      </c>
      <c r="C27" s="155"/>
      <c r="D27" s="252">
        <v>0.088</v>
      </c>
      <c r="E27" s="238"/>
      <c r="F27" s="121">
        <f t="shared" si="2"/>
        <v>5688.88034</v>
      </c>
      <c r="G27" s="191"/>
      <c r="H27" s="121">
        <f t="shared" si="4"/>
        <v>5531.24</v>
      </c>
      <c r="I27" s="121"/>
      <c r="J27" s="121">
        <f t="shared" si="3"/>
        <v>5688.88034</v>
      </c>
      <c r="K27" s="257"/>
      <c r="L27" s="157"/>
      <c r="M27" s="157"/>
      <c r="N27" s="156"/>
    </row>
    <row r="28" spans="1:14" ht="12.75" customHeight="1">
      <c r="A28" s="251" t="s">
        <v>2546</v>
      </c>
      <c r="B28" s="251" t="s">
        <v>3352</v>
      </c>
      <c r="C28" s="155"/>
      <c r="D28" s="252">
        <v>0.076</v>
      </c>
      <c r="E28" s="238"/>
      <c r="F28" s="121">
        <f t="shared" si="2"/>
        <v>4913.12393</v>
      </c>
      <c r="G28" s="191"/>
      <c r="H28" s="121">
        <f t="shared" si="4"/>
        <v>4776.98</v>
      </c>
      <c r="I28" s="121"/>
      <c r="J28" s="121">
        <f t="shared" si="3"/>
        <v>4913.12393</v>
      </c>
      <c r="K28" s="257"/>
      <c r="L28" s="157"/>
      <c r="M28" s="157"/>
      <c r="N28" s="156"/>
    </row>
    <row r="29" spans="1:14" ht="12.75" customHeight="1">
      <c r="A29" s="251" t="s">
        <v>2547</v>
      </c>
      <c r="B29" s="251" t="s">
        <v>3353</v>
      </c>
      <c r="C29" s="155"/>
      <c r="D29" s="252">
        <v>0.079</v>
      </c>
      <c r="E29" s="238"/>
      <c r="F29" s="121">
        <f t="shared" si="2"/>
        <v>5107.0630325</v>
      </c>
      <c r="G29" s="191"/>
      <c r="H29" s="121">
        <f t="shared" si="4"/>
        <v>4965.545</v>
      </c>
      <c r="I29" s="121"/>
      <c r="J29" s="121">
        <f t="shared" si="3"/>
        <v>5107.0630325</v>
      </c>
      <c r="K29" s="257"/>
      <c r="L29" s="157"/>
      <c r="M29" s="157"/>
      <c r="N29" s="156"/>
    </row>
    <row r="30" spans="1:14" ht="12.75" customHeight="1">
      <c r="A30" s="251" t="s">
        <v>2832</v>
      </c>
      <c r="B30" s="251" t="s">
        <v>3354</v>
      </c>
      <c r="C30" s="155"/>
      <c r="D30" s="252">
        <v>0.55</v>
      </c>
      <c r="E30" s="238"/>
      <c r="F30" s="121">
        <f t="shared" si="2"/>
        <v>35555.502125</v>
      </c>
      <c r="G30" s="191"/>
      <c r="H30" s="121">
        <f t="shared" si="4"/>
        <v>34570.25</v>
      </c>
      <c r="I30" s="121"/>
      <c r="J30" s="121">
        <f t="shared" si="3"/>
        <v>35555.502125</v>
      </c>
      <c r="K30" s="257"/>
      <c r="L30" s="157"/>
      <c r="M30" s="157"/>
      <c r="N30" s="156"/>
    </row>
    <row r="31" spans="1:14" ht="12.75" customHeight="1">
      <c r="A31" s="251" t="s">
        <v>2833</v>
      </c>
      <c r="B31" s="251" t="s">
        <v>3355</v>
      </c>
      <c r="C31" s="155"/>
      <c r="D31" s="252">
        <v>0.077</v>
      </c>
      <c r="E31" s="238"/>
      <c r="F31" s="121">
        <f t="shared" si="2"/>
        <v>4977.7702975</v>
      </c>
      <c r="G31" s="191"/>
      <c r="H31" s="121">
        <f t="shared" si="4"/>
        <v>4839.835</v>
      </c>
      <c r="I31" s="121"/>
      <c r="J31" s="121">
        <f t="shared" si="3"/>
        <v>4977.7702975</v>
      </c>
      <c r="K31" s="257"/>
      <c r="L31" s="157"/>
      <c r="M31" s="157"/>
      <c r="N31" s="156"/>
    </row>
    <row r="32" spans="1:14" ht="12.75" customHeight="1">
      <c r="A32" s="251" t="s">
        <v>2548</v>
      </c>
      <c r="B32" s="251" t="s">
        <v>3356</v>
      </c>
      <c r="C32" s="155"/>
      <c r="D32" s="252">
        <v>0.084</v>
      </c>
      <c r="E32" s="238"/>
      <c r="F32" s="121">
        <f t="shared" si="2"/>
        <v>5430.294870000001</v>
      </c>
      <c r="G32" s="191"/>
      <c r="H32" s="121">
        <f t="shared" si="4"/>
        <v>5279.820000000001</v>
      </c>
      <c r="I32" s="121"/>
      <c r="J32" s="121">
        <f t="shared" si="3"/>
        <v>5430.294870000001</v>
      </c>
      <c r="K32" s="257"/>
      <c r="L32" s="157"/>
      <c r="M32" s="157"/>
      <c r="N32" s="156"/>
    </row>
    <row r="33" spans="1:14" s="56" customFormat="1" ht="12.75" customHeight="1">
      <c r="A33" s="251" t="s">
        <v>2549</v>
      </c>
      <c r="B33" s="251" t="s">
        <v>3357</v>
      </c>
      <c r="C33" s="147"/>
      <c r="D33" s="252">
        <v>0.067</v>
      </c>
      <c r="E33" s="238"/>
      <c r="F33" s="121">
        <f t="shared" si="2"/>
        <v>4331.306622499999</v>
      </c>
      <c r="G33" s="191"/>
      <c r="H33" s="121">
        <f t="shared" si="4"/>
        <v>4211.285</v>
      </c>
      <c r="I33" s="121"/>
      <c r="J33" s="121">
        <f t="shared" si="3"/>
        <v>4331.306622499999</v>
      </c>
      <c r="K33" s="257"/>
      <c r="L33" s="157"/>
      <c r="M33" s="157"/>
      <c r="N33" s="156"/>
    </row>
    <row r="34" spans="1:14" s="56" customFormat="1" ht="12.75" customHeight="1">
      <c r="A34" s="251" t="s">
        <v>2550</v>
      </c>
      <c r="B34" s="251" t="s">
        <v>3358</v>
      </c>
      <c r="C34" s="147"/>
      <c r="D34" s="252">
        <v>0.077</v>
      </c>
      <c r="E34" s="238"/>
      <c r="F34" s="121">
        <f t="shared" si="2"/>
        <v>4977.7702975</v>
      </c>
      <c r="G34" s="191"/>
      <c r="H34" s="121">
        <f t="shared" si="4"/>
        <v>4839.835</v>
      </c>
      <c r="I34" s="121"/>
      <c r="J34" s="121">
        <f t="shared" si="3"/>
        <v>4977.7702975</v>
      </c>
      <c r="K34" s="257"/>
      <c r="L34" s="157"/>
      <c r="M34" s="157"/>
      <c r="N34" s="156"/>
    </row>
    <row r="35" spans="1:14" ht="12.75" customHeight="1">
      <c r="A35" s="251" t="s">
        <v>1395</v>
      </c>
      <c r="B35" s="251" t="s">
        <v>1396</v>
      </c>
      <c r="C35" s="147"/>
      <c r="D35" s="252">
        <v>0.037</v>
      </c>
      <c r="E35" s="238"/>
      <c r="F35" s="121">
        <f t="shared" si="2"/>
        <v>2391.9155975</v>
      </c>
      <c r="G35" s="191"/>
      <c r="H35" s="121">
        <f t="shared" si="4"/>
        <v>2325.6349999999998</v>
      </c>
      <c r="I35" s="121">
        <f>$F$2*D35</f>
        <v>2470.786</v>
      </c>
      <c r="J35" s="121">
        <f t="shared" si="3"/>
        <v>2391.9155975</v>
      </c>
      <c r="K35" s="258"/>
      <c r="L35" s="157"/>
      <c r="M35" s="157"/>
      <c r="N35" s="156"/>
    </row>
    <row r="36" spans="1:14" ht="12.75" customHeight="1">
      <c r="A36" s="251" t="s">
        <v>1397</v>
      </c>
      <c r="B36" s="251" t="s">
        <v>1398</v>
      </c>
      <c r="C36" s="147"/>
      <c r="D36" s="252">
        <v>0.149</v>
      </c>
      <c r="E36" s="238"/>
      <c r="F36" s="121">
        <f t="shared" si="2"/>
        <v>9632.3087575</v>
      </c>
      <c r="G36" s="191"/>
      <c r="H36" s="121">
        <f t="shared" si="4"/>
        <v>9365.395</v>
      </c>
      <c r="I36" s="121">
        <f>$F$2*D36</f>
        <v>9949.921999999999</v>
      </c>
      <c r="J36" s="121">
        <f t="shared" si="3"/>
        <v>9632.3087575</v>
      </c>
      <c r="K36" s="258"/>
      <c r="L36" s="157"/>
      <c r="M36" s="157"/>
      <c r="N36" s="156"/>
    </row>
    <row r="37" spans="1:14" ht="12.75" customHeight="1">
      <c r="A37" s="251" t="s">
        <v>1399</v>
      </c>
      <c r="B37" s="251" t="s">
        <v>1400</v>
      </c>
      <c r="C37" s="147"/>
      <c r="D37" s="252">
        <v>0.088</v>
      </c>
      <c r="E37" s="238"/>
      <c r="F37" s="121">
        <f t="shared" si="2"/>
        <v>5688.88034</v>
      </c>
      <c r="G37" s="191"/>
      <c r="H37" s="121">
        <f t="shared" si="4"/>
        <v>5531.24</v>
      </c>
      <c r="I37" s="121">
        <f>$F$2*D37</f>
        <v>5876.464</v>
      </c>
      <c r="J37" s="121">
        <f t="shared" si="3"/>
        <v>5688.88034</v>
      </c>
      <c r="K37" s="258"/>
      <c r="L37" s="157"/>
      <c r="M37" s="157"/>
      <c r="N37" s="156"/>
    </row>
    <row r="38" spans="1:14" ht="12.75" customHeight="1">
      <c r="A38" s="251" t="s">
        <v>1403</v>
      </c>
      <c r="B38" s="251" t="s">
        <v>1404</v>
      </c>
      <c r="C38" s="147"/>
      <c r="D38" s="252">
        <v>0.151</v>
      </c>
      <c r="E38" s="238"/>
      <c r="F38" s="121">
        <f t="shared" si="2"/>
        <v>9761.6014925</v>
      </c>
      <c r="G38" s="191"/>
      <c r="H38" s="121">
        <f t="shared" si="4"/>
        <v>9491.105</v>
      </c>
      <c r="I38" s="121">
        <f>$F$2*D38</f>
        <v>10083.478</v>
      </c>
      <c r="J38" s="121">
        <f t="shared" si="3"/>
        <v>9761.6014925</v>
      </c>
      <c r="K38" s="258"/>
      <c r="L38" s="157"/>
      <c r="M38" s="157"/>
      <c r="N38" s="156"/>
    </row>
    <row r="39" spans="1:14" ht="12.75" customHeight="1">
      <c r="A39" s="251" t="s">
        <v>1405</v>
      </c>
      <c r="B39" s="251" t="s">
        <v>1406</v>
      </c>
      <c r="C39" s="147"/>
      <c r="D39" s="252">
        <v>0.15</v>
      </c>
      <c r="E39" s="238"/>
      <c r="F39" s="121">
        <f t="shared" si="2"/>
        <v>9696.955125</v>
      </c>
      <c r="G39" s="191"/>
      <c r="H39" s="121">
        <f t="shared" si="4"/>
        <v>9428.25</v>
      </c>
      <c r="I39" s="121"/>
      <c r="J39" s="121">
        <f t="shared" si="3"/>
        <v>9696.955125</v>
      </c>
      <c r="K39" s="257"/>
      <c r="L39" s="157"/>
      <c r="M39" s="157"/>
      <c r="N39" s="156"/>
    </row>
    <row r="40" spans="1:14" ht="12.75" customHeight="1">
      <c r="A40" s="251" t="s">
        <v>1407</v>
      </c>
      <c r="B40" s="251" t="s">
        <v>1408</v>
      </c>
      <c r="C40" s="147"/>
      <c r="D40" s="252">
        <v>0.036</v>
      </c>
      <c r="E40" s="238"/>
      <c r="F40" s="121">
        <f t="shared" si="2"/>
        <v>2327.26923</v>
      </c>
      <c r="G40" s="191"/>
      <c r="H40" s="121">
        <f t="shared" si="4"/>
        <v>2262.7799999999997</v>
      </c>
      <c r="I40" s="121"/>
      <c r="J40" s="121">
        <f t="shared" si="3"/>
        <v>2327.26923</v>
      </c>
      <c r="K40" s="257"/>
      <c r="L40" s="157"/>
      <c r="M40" s="157"/>
      <c r="N40" s="156"/>
    </row>
    <row r="41" spans="1:14" ht="12.75" customHeight="1">
      <c r="A41" s="251" t="s">
        <v>1409</v>
      </c>
      <c r="B41" s="251" t="s">
        <v>1410</v>
      </c>
      <c r="C41" s="147"/>
      <c r="D41" s="252">
        <v>0.071</v>
      </c>
      <c r="E41" s="238"/>
      <c r="F41" s="121">
        <f t="shared" si="2"/>
        <v>4589.8920925</v>
      </c>
      <c r="G41" s="191"/>
      <c r="H41" s="121">
        <f t="shared" si="4"/>
        <v>4462.705</v>
      </c>
      <c r="I41" s="121"/>
      <c r="J41" s="121">
        <f t="shared" si="3"/>
        <v>4589.8920925</v>
      </c>
      <c r="K41" s="257"/>
      <c r="L41" s="157"/>
      <c r="M41" s="157"/>
      <c r="N41" s="156"/>
    </row>
    <row r="42" spans="1:14" ht="12.75" customHeight="1">
      <c r="A42" s="251" t="s">
        <v>1411</v>
      </c>
      <c r="B42" s="251" t="s">
        <v>1412</v>
      </c>
      <c r="C42" s="147"/>
      <c r="D42" s="252">
        <v>0.054</v>
      </c>
      <c r="E42" s="238"/>
      <c r="F42" s="121">
        <f t="shared" si="2"/>
        <v>3490.903845</v>
      </c>
      <c r="G42" s="191"/>
      <c r="H42" s="121">
        <f t="shared" si="4"/>
        <v>3394.17</v>
      </c>
      <c r="I42" s="121"/>
      <c r="J42" s="121">
        <f t="shared" si="3"/>
        <v>3490.903845</v>
      </c>
      <c r="K42" s="257"/>
      <c r="L42" s="157"/>
      <c r="M42" s="157"/>
      <c r="N42" s="156"/>
    </row>
    <row r="43" spans="1:14" ht="12.75" customHeight="1">
      <c r="A43" s="251" t="s">
        <v>2893</v>
      </c>
      <c r="B43" s="251" t="s">
        <v>2894</v>
      </c>
      <c r="C43" s="147"/>
      <c r="D43" s="252">
        <v>0.166</v>
      </c>
      <c r="E43" s="238"/>
      <c r="F43" s="121">
        <f t="shared" si="2"/>
        <v>10731.297005</v>
      </c>
      <c r="G43" s="191"/>
      <c r="H43" s="121">
        <f t="shared" si="4"/>
        <v>10433.93</v>
      </c>
      <c r="I43" s="121">
        <f>$F$2*D43</f>
        <v>11085.148000000001</v>
      </c>
      <c r="J43" s="121">
        <f t="shared" si="3"/>
        <v>10731.297005</v>
      </c>
      <c r="K43" s="258"/>
      <c r="L43" s="157"/>
      <c r="M43" s="157"/>
      <c r="N43" s="156"/>
    </row>
    <row r="44" spans="1:14" ht="12.75" customHeight="1">
      <c r="A44" s="251" t="s">
        <v>2895</v>
      </c>
      <c r="B44" s="251" t="s">
        <v>2896</v>
      </c>
      <c r="C44" s="147"/>
      <c r="D44" s="252">
        <v>0.053</v>
      </c>
      <c r="E44" s="238"/>
      <c r="F44" s="121"/>
      <c r="G44" s="191"/>
      <c r="H44" s="121"/>
      <c r="I44" s="121"/>
      <c r="J44" s="121"/>
      <c r="K44" s="257"/>
      <c r="L44" s="157"/>
      <c r="M44" s="157"/>
      <c r="N44" s="156"/>
    </row>
    <row r="45" spans="1:14" ht="12.75" customHeight="1">
      <c r="A45" s="251" t="s">
        <v>2834</v>
      </c>
      <c r="B45" s="251" t="s">
        <v>2835</v>
      </c>
      <c r="C45" s="147"/>
      <c r="D45" s="252">
        <v>0.332</v>
      </c>
      <c r="E45" s="238"/>
      <c r="F45" s="121">
        <f t="shared" si="2"/>
        <v>21462.59401</v>
      </c>
      <c r="G45" s="191"/>
      <c r="H45" s="121">
        <f>$F$3*D45</f>
        <v>20867.86</v>
      </c>
      <c r="I45" s="121"/>
      <c r="J45" s="121">
        <f>$F$3*D45*$J$7</f>
        <v>21462.59401</v>
      </c>
      <c r="K45" s="257"/>
      <c r="L45" s="157"/>
      <c r="M45" s="157"/>
      <c r="N45" s="156"/>
    </row>
    <row r="46" spans="1:14" ht="12.75" customHeight="1">
      <c r="A46" s="251" t="s">
        <v>2836</v>
      </c>
      <c r="B46" s="251" t="s">
        <v>2837</v>
      </c>
      <c r="C46" s="147"/>
      <c r="D46" s="252">
        <v>0.069</v>
      </c>
      <c r="E46" s="238"/>
      <c r="F46" s="121">
        <f t="shared" si="2"/>
        <v>4460.599357500001</v>
      </c>
      <c r="G46" s="191"/>
      <c r="H46" s="121">
        <f>$F$3*D46</f>
        <v>4336.995000000001</v>
      </c>
      <c r="I46" s="121"/>
      <c r="J46" s="121">
        <f aca="true" t="shared" si="5" ref="J46:J68">$F$3*D46*$J$7</f>
        <v>4460.599357500001</v>
      </c>
      <c r="K46" s="257"/>
      <c r="L46" s="157"/>
      <c r="M46" s="157"/>
      <c r="N46" s="156"/>
    </row>
    <row r="47" spans="1:14" ht="12.75" customHeight="1">
      <c r="A47" s="251" t="s">
        <v>275</v>
      </c>
      <c r="B47" s="251" t="s">
        <v>2897</v>
      </c>
      <c r="C47" s="147"/>
      <c r="D47" s="252">
        <v>0.086</v>
      </c>
      <c r="E47" s="238"/>
      <c r="F47" s="121">
        <f t="shared" si="2"/>
        <v>5559.587605</v>
      </c>
      <c r="G47" s="191"/>
      <c r="H47" s="121">
        <f>$F$3*D47</f>
        <v>5405.53</v>
      </c>
      <c r="I47" s="121"/>
      <c r="J47" s="121">
        <f t="shared" si="5"/>
        <v>5559.587605</v>
      </c>
      <c r="K47" s="257"/>
      <c r="L47" s="157"/>
      <c r="M47" s="157"/>
      <c r="N47" s="156"/>
    </row>
    <row r="48" spans="1:14" ht="12.75" customHeight="1">
      <c r="A48" s="251" t="s">
        <v>276</v>
      </c>
      <c r="B48" s="251" t="s">
        <v>2898</v>
      </c>
      <c r="C48" s="147"/>
      <c r="D48" s="252">
        <v>0.033</v>
      </c>
      <c r="E48" s="238"/>
      <c r="F48" s="121"/>
      <c r="G48" s="191"/>
      <c r="H48" s="121"/>
      <c r="I48" s="121"/>
      <c r="J48" s="121"/>
      <c r="K48" s="257"/>
      <c r="L48" s="157"/>
      <c r="M48" s="157"/>
      <c r="N48" s="156"/>
    </row>
    <row r="49" spans="1:14" ht="12.75" customHeight="1">
      <c r="A49" s="251" t="s">
        <v>1417</v>
      </c>
      <c r="B49" s="251" t="s">
        <v>2899</v>
      </c>
      <c r="C49" s="147"/>
      <c r="D49" s="252">
        <v>0.282</v>
      </c>
      <c r="E49" s="238"/>
      <c r="F49" s="121">
        <f t="shared" si="2"/>
        <v>18230.275634999995</v>
      </c>
      <c r="G49" s="191"/>
      <c r="H49" s="121">
        <f aca="true" t="shared" si="6" ref="H49:H68">$F$3*D49</f>
        <v>17725.109999999997</v>
      </c>
      <c r="I49" s="121">
        <f aca="true" t="shared" si="7" ref="I49:I58">$F$2*D49</f>
        <v>18831.395999999997</v>
      </c>
      <c r="J49" s="121">
        <f t="shared" si="5"/>
        <v>18230.275634999995</v>
      </c>
      <c r="K49" s="256"/>
      <c r="L49" s="157"/>
      <c r="M49" s="157"/>
      <c r="N49" s="156"/>
    </row>
    <row r="50" spans="1:14" ht="12.75" customHeight="1">
      <c r="A50" s="253" t="s">
        <v>2838</v>
      </c>
      <c r="B50" s="253" t="s">
        <v>2839</v>
      </c>
      <c r="C50" s="147"/>
      <c r="D50" s="252">
        <v>0.401</v>
      </c>
      <c r="E50" s="238"/>
      <c r="F50" s="121">
        <f t="shared" si="2"/>
        <v>25923.193367500004</v>
      </c>
      <c r="G50" s="191"/>
      <c r="H50" s="121">
        <f t="shared" si="6"/>
        <v>25204.855000000003</v>
      </c>
      <c r="I50" s="121">
        <f t="shared" si="7"/>
        <v>26777.978000000003</v>
      </c>
      <c r="J50" s="121">
        <f t="shared" si="5"/>
        <v>25923.193367500004</v>
      </c>
      <c r="K50" s="256"/>
      <c r="L50" s="157"/>
      <c r="M50" s="157"/>
      <c r="N50" s="156"/>
    </row>
    <row r="51" spans="1:14" ht="12.75" customHeight="1">
      <c r="A51" s="253" t="s">
        <v>2840</v>
      </c>
      <c r="B51" s="253" t="s">
        <v>2841</v>
      </c>
      <c r="C51" s="147"/>
      <c r="D51" s="252">
        <v>0.166</v>
      </c>
      <c r="E51" s="238"/>
      <c r="F51" s="121">
        <f t="shared" si="2"/>
        <v>10731.297005</v>
      </c>
      <c r="G51" s="191"/>
      <c r="H51" s="121">
        <f t="shared" si="6"/>
        <v>10433.93</v>
      </c>
      <c r="I51" s="121">
        <f t="shared" si="7"/>
        <v>11085.148000000001</v>
      </c>
      <c r="J51" s="121">
        <f t="shared" si="5"/>
        <v>10731.297005</v>
      </c>
      <c r="K51" s="256"/>
      <c r="L51" s="157"/>
      <c r="M51" s="157"/>
      <c r="N51" s="156"/>
    </row>
    <row r="52" spans="1:14" ht="12.75" customHeight="1">
      <c r="A52" s="253" t="s">
        <v>2842</v>
      </c>
      <c r="B52" s="253" t="s">
        <v>2843</v>
      </c>
      <c r="C52" s="147"/>
      <c r="D52" s="252">
        <v>0.042</v>
      </c>
      <c r="E52" s="238"/>
      <c r="F52" s="121">
        <f t="shared" si="2"/>
        <v>2715.1474350000003</v>
      </c>
      <c r="G52" s="191"/>
      <c r="H52" s="121">
        <f t="shared" si="6"/>
        <v>2639.9100000000003</v>
      </c>
      <c r="I52" s="121">
        <f t="shared" si="7"/>
        <v>2804.6760000000004</v>
      </c>
      <c r="J52" s="121">
        <f t="shared" si="5"/>
        <v>2715.1474350000003</v>
      </c>
      <c r="K52" s="256"/>
      <c r="L52" s="157"/>
      <c r="M52" s="157"/>
      <c r="N52" s="156"/>
    </row>
    <row r="53" spans="1:14" ht="12.75" customHeight="1">
      <c r="A53" s="251" t="s">
        <v>1419</v>
      </c>
      <c r="B53" s="251" t="s">
        <v>1420</v>
      </c>
      <c r="C53" s="147"/>
      <c r="D53" s="252">
        <v>0.342</v>
      </c>
      <c r="E53" s="238"/>
      <c r="F53" s="121">
        <f t="shared" si="2"/>
        <v>22109.057685</v>
      </c>
      <c r="G53" s="191"/>
      <c r="H53" s="121">
        <f t="shared" si="6"/>
        <v>21496.41</v>
      </c>
      <c r="I53" s="121">
        <f t="shared" si="7"/>
        <v>22838.076</v>
      </c>
      <c r="J53" s="121">
        <f t="shared" si="5"/>
        <v>22109.057685</v>
      </c>
      <c r="K53" s="256"/>
      <c r="L53" s="157"/>
      <c r="M53" s="157"/>
      <c r="N53" s="156"/>
    </row>
    <row r="54" spans="1:14" ht="12.75" customHeight="1">
      <c r="A54" s="251" t="s">
        <v>2192</v>
      </c>
      <c r="B54" s="251" t="s">
        <v>2784</v>
      </c>
      <c r="C54" s="155"/>
      <c r="D54" s="252">
        <v>0.19</v>
      </c>
      <c r="E54" s="238"/>
      <c r="F54" s="121">
        <f t="shared" si="2"/>
        <v>12282.809825</v>
      </c>
      <c r="G54" s="191"/>
      <c r="H54" s="121">
        <f t="shared" si="6"/>
        <v>11942.45</v>
      </c>
      <c r="I54" s="121">
        <f t="shared" si="7"/>
        <v>12687.82</v>
      </c>
      <c r="J54" s="121">
        <f t="shared" si="5"/>
        <v>12282.809825</v>
      </c>
      <c r="K54" s="256"/>
      <c r="L54" s="157"/>
      <c r="M54" s="157"/>
      <c r="N54" s="156"/>
    </row>
    <row r="55" spans="1:14" ht="12.75" customHeight="1">
      <c r="A55" s="251" t="s">
        <v>2194</v>
      </c>
      <c r="B55" s="251" t="s">
        <v>3585</v>
      </c>
      <c r="C55" s="155"/>
      <c r="D55" s="252">
        <v>0.11</v>
      </c>
      <c r="E55" s="238"/>
      <c r="F55" s="121">
        <f t="shared" si="2"/>
        <v>7111.100425</v>
      </c>
      <c r="G55" s="191"/>
      <c r="H55" s="121">
        <f t="shared" si="6"/>
        <v>6914.05</v>
      </c>
      <c r="I55" s="121">
        <f t="shared" si="7"/>
        <v>7345.58</v>
      </c>
      <c r="J55" s="121">
        <f t="shared" si="5"/>
        <v>7111.100425</v>
      </c>
      <c r="K55" s="256"/>
      <c r="L55" s="157"/>
      <c r="M55" s="157"/>
      <c r="N55" s="156"/>
    </row>
    <row r="56" spans="1:14" ht="12.75" customHeight="1">
      <c r="A56" s="251" t="s">
        <v>2726</v>
      </c>
      <c r="B56" s="251" t="s">
        <v>2727</v>
      </c>
      <c r="C56" s="155"/>
      <c r="D56" s="252">
        <v>0.321</v>
      </c>
      <c r="E56" s="238"/>
      <c r="F56" s="121">
        <f t="shared" si="2"/>
        <v>20751.4839675</v>
      </c>
      <c r="G56" s="191"/>
      <c r="H56" s="121">
        <f t="shared" si="6"/>
        <v>20176.455</v>
      </c>
      <c r="I56" s="121">
        <f t="shared" si="7"/>
        <v>21435.738</v>
      </c>
      <c r="J56" s="121">
        <f t="shared" si="5"/>
        <v>20751.4839675</v>
      </c>
      <c r="K56" s="256"/>
      <c r="L56" s="157"/>
      <c r="M56" s="157"/>
      <c r="N56" s="156"/>
    </row>
    <row r="57" spans="1:14" ht="12.75" customHeight="1">
      <c r="A57" s="251" t="s">
        <v>2728</v>
      </c>
      <c r="B57" s="251" t="s">
        <v>2729</v>
      </c>
      <c r="C57" s="147"/>
      <c r="D57" s="252">
        <v>0.111</v>
      </c>
      <c r="E57" s="238"/>
      <c r="F57" s="121">
        <f t="shared" si="2"/>
        <v>7175.746792499999</v>
      </c>
      <c r="G57" s="191"/>
      <c r="H57" s="121">
        <f t="shared" si="6"/>
        <v>6976.905</v>
      </c>
      <c r="I57" s="121">
        <f t="shared" si="7"/>
        <v>7412.358</v>
      </c>
      <c r="J57" s="121">
        <f t="shared" si="5"/>
        <v>7175.746792499999</v>
      </c>
      <c r="K57" s="256"/>
      <c r="L57" s="157"/>
      <c r="M57" s="157"/>
      <c r="N57" s="156"/>
    </row>
    <row r="58" spans="1:14" ht="12.75" customHeight="1">
      <c r="A58" s="251" t="s">
        <v>1427</v>
      </c>
      <c r="B58" s="251" t="s">
        <v>2900</v>
      </c>
      <c r="C58" s="147"/>
      <c r="D58" s="252">
        <v>0.114</v>
      </c>
      <c r="E58" s="238"/>
      <c r="F58" s="121">
        <f t="shared" si="2"/>
        <v>7369.685895</v>
      </c>
      <c r="G58" s="191"/>
      <c r="H58" s="121">
        <f t="shared" si="6"/>
        <v>7165.47</v>
      </c>
      <c r="I58" s="121">
        <f t="shared" si="7"/>
        <v>7612.692</v>
      </c>
      <c r="J58" s="121">
        <f t="shared" si="5"/>
        <v>7369.685895</v>
      </c>
      <c r="K58" s="256"/>
      <c r="L58" s="157"/>
      <c r="M58" s="157"/>
      <c r="N58" s="156"/>
    </row>
    <row r="59" spans="1:14" ht="12.75" customHeight="1">
      <c r="A59" s="251" t="s">
        <v>2551</v>
      </c>
      <c r="B59" s="251" t="s">
        <v>3359</v>
      </c>
      <c r="C59" s="147"/>
      <c r="D59" s="252">
        <v>0.039</v>
      </c>
      <c r="E59" s="238"/>
      <c r="F59" s="121">
        <f t="shared" si="2"/>
        <v>2521.2083325</v>
      </c>
      <c r="G59" s="191"/>
      <c r="H59" s="121">
        <f t="shared" si="6"/>
        <v>2451.345</v>
      </c>
      <c r="I59" s="121"/>
      <c r="J59" s="121">
        <f t="shared" si="5"/>
        <v>2521.2083325</v>
      </c>
      <c r="K59" s="257"/>
      <c r="L59" s="157"/>
      <c r="M59" s="157"/>
      <c r="N59" s="156"/>
    </row>
    <row r="60" spans="1:14" ht="12.75" customHeight="1">
      <c r="A60" s="251" t="s">
        <v>2552</v>
      </c>
      <c r="B60" s="251" t="s">
        <v>3360</v>
      </c>
      <c r="C60" s="147"/>
      <c r="D60" s="252">
        <v>0.035</v>
      </c>
      <c r="E60" s="238"/>
      <c r="F60" s="121">
        <f t="shared" si="2"/>
        <v>2262.6228625000003</v>
      </c>
      <c r="G60" s="191"/>
      <c r="H60" s="121">
        <f t="shared" si="6"/>
        <v>2199.925</v>
      </c>
      <c r="I60" s="121"/>
      <c r="J60" s="121">
        <f t="shared" si="5"/>
        <v>2262.6228625000003</v>
      </c>
      <c r="K60" s="257"/>
      <c r="L60" s="157"/>
      <c r="M60" s="157"/>
      <c r="N60" s="156"/>
    </row>
    <row r="61" spans="1:14" ht="12.75" customHeight="1">
      <c r="A61" s="251" t="s">
        <v>2553</v>
      </c>
      <c r="B61" s="251" t="s">
        <v>3361</v>
      </c>
      <c r="C61" s="147"/>
      <c r="D61" s="252">
        <v>0.041</v>
      </c>
      <c r="E61" s="238"/>
      <c r="F61" s="121">
        <f t="shared" si="2"/>
        <v>2650.5010675000003</v>
      </c>
      <c r="G61" s="191"/>
      <c r="H61" s="121">
        <f t="shared" si="6"/>
        <v>2577.0550000000003</v>
      </c>
      <c r="I61" s="121"/>
      <c r="J61" s="121">
        <f>$F$3*D61*$J$7</f>
        <v>2650.5010675000003</v>
      </c>
      <c r="K61" s="257"/>
      <c r="L61" s="157"/>
      <c r="M61" s="157"/>
      <c r="N61" s="156"/>
    </row>
    <row r="62" spans="1:14" ht="12.75" customHeight="1">
      <c r="A62" s="251" t="s">
        <v>1429</v>
      </c>
      <c r="B62" s="251" t="s">
        <v>1430</v>
      </c>
      <c r="C62" s="147"/>
      <c r="D62" s="252">
        <v>0.026</v>
      </c>
      <c r="E62" s="238"/>
      <c r="F62" s="121">
        <f t="shared" si="2"/>
        <v>1680.805555</v>
      </c>
      <c r="G62" s="191"/>
      <c r="H62" s="121">
        <f t="shared" si="6"/>
        <v>1634.23</v>
      </c>
      <c r="I62" s="121"/>
      <c r="J62" s="121">
        <f t="shared" si="5"/>
        <v>1680.805555</v>
      </c>
      <c r="K62" s="257"/>
      <c r="L62" s="157"/>
      <c r="M62" s="157"/>
      <c r="N62" s="156"/>
    </row>
    <row r="63" spans="1:14" ht="12.75" customHeight="1">
      <c r="A63" s="251" t="s">
        <v>1431</v>
      </c>
      <c r="B63" s="251" t="s">
        <v>1432</v>
      </c>
      <c r="C63" s="147"/>
      <c r="D63" s="252">
        <v>0.078</v>
      </c>
      <c r="E63" s="238"/>
      <c r="F63" s="121">
        <f t="shared" si="2"/>
        <v>5042.416665</v>
      </c>
      <c r="G63" s="191"/>
      <c r="H63" s="121">
        <f t="shared" si="6"/>
        <v>4902.69</v>
      </c>
      <c r="I63" s="121"/>
      <c r="J63" s="121">
        <f t="shared" si="5"/>
        <v>5042.416665</v>
      </c>
      <c r="K63" s="257"/>
      <c r="L63" s="157"/>
      <c r="M63" s="157"/>
      <c r="N63" s="156"/>
    </row>
    <row r="64" spans="1:14" ht="12.75" customHeight="1">
      <c r="A64" s="251" t="s">
        <v>1433</v>
      </c>
      <c r="B64" s="251" t="s">
        <v>1434</v>
      </c>
      <c r="C64" s="147"/>
      <c r="D64" s="252">
        <v>0.02</v>
      </c>
      <c r="E64" s="238"/>
      <c r="F64" s="121">
        <f t="shared" si="2"/>
        <v>1292.9273500000002</v>
      </c>
      <c r="G64" s="191"/>
      <c r="H64" s="121">
        <f t="shared" si="6"/>
        <v>1257.1000000000001</v>
      </c>
      <c r="I64" s="121"/>
      <c r="J64" s="121">
        <f t="shared" si="5"/>
        <v>1292.9273500000002</v>
      </c>
      <c r="K64" s="257"/>
      <c r="L64" s="157"/>
      <c r="M64" s="157"/>
      <c r="N64" s="156"/>
    </row>
    <row r="65" spans="1:14" ht="12.75" customHeight="1">
      <c r="A65" s="251" t="s">
        <v>1435</v>
      </c>
      <c r="B65" s="251" t="s">
        <v>1436</v>
      </c>
      <c r="C65" s="147"/>
      <c r="D65" s="252">
        <v>0.065</v>
      </c>
      <c r="E65" s="238"/>
      <c r="F65" s="121">
        <f t="shared" si="2"/>
        <v>4202.0138875</v>
      </c>
      <c r="G65" s="191"/>
      <c r="H65" s="121">
        <f t="shared" si="6"/>
        <v>4085.5750000000003</v>
      </c>
      <c r="I65" s="121"/>
      <c r="J65" s="121">
        <f t="shared" si="5"/>
        <v>4202.0138875</v>
      </c>
      <c r="K65" s="257"/>
      <c r="L65" s="157"/>
      <c r="M65" s="157"/>
      <c r="N65" s="156"/>
    </row>
    <row r="66" spans="1:14" ht="12.75" customHeight="1">
      <c r="A66" s="251" t="s">
        <v>1437</v>
      </c>
      <c r="B66" s="251" t="s">
        <v>1438</v>
      </c>
      <c r="C66" s="147"/>
      <c r="D66" s="252">
        <v>0.03</v>
      </c>
      <c r="E66" s="238"/>
      <c r="F66" s="121">
        <f t="shared" si="2"/>
        <v>1939.391025</v>
      </c>
      <c r="G66" s="191"/>
      <c r="H66" s="121">
        <f t="shared" si="6"/>
        <v>1885.6499999999999</v>
      </c>
      <c r="I66" s="121">
        <f>$F$2*D66</f>
        <v>2003.34</v>
      </c>
      <c r="J66" s="121">
        <f t="shared" si="5"/>
        <v>1939.391025</v>
      </c>
      <c r="K66" s="258"/>
      <c r="L66" s="157"/>
      <c r="M66" s="157"/>
      <c r="N66" s="156"/>
    </row>
    <row r="67" spans="1:14" ht="12.75" customHeight="1">
      <c r="A67" s="251" t="s">
        <v>1439</v>
      </c>
      <c r="B67" s="251" t="s">
        <v>1440</v>
      </c>
      <c r="C67" s="147"/>
      <c r="D67" s="252">
        <v>0.034</v>
      </c>
      <c r="E67" s="238"/>
      <c r="F67" s="121">
        <f t="shared" si="2"/>
        <v>2197.976495</v>
      </c>
      <c r="G67" s="191"/>
      <c r="H67" s="121">
        <f t="shared" si="6"/>
        <v>2137.07</v>
      </c>
      <c r="I67" s="121"/>
      <c r="J67" s="121">
        <f t="shared" si="5"/>
        <v>2197.976495</v>
      </c>
      <c r="K67" s="257"/>
      <c r="L67" s="157"/>
      <c r="M67" s="157"/>
      <c r="N67" s="156"/>
    </row>
    <row r="68" spans="1:14" ht="12.75" customHeight="1">
      <c r="A68" s="251" t="s">
        <v>1441</v>
      </c>
      <c r="B68" s="251" t="s">
        <v>1442</v>
      </c>
      <c r="C68" s="147"/>
      <c r="D68" s="252">
        <v>0.017</v>
      </c>
      <c r="E68" s="238"/>
      <c r="F68" s="121">
        <f t="shared" si="2"/>
        <v>1098.9882475</v>
      </c>
      <c r="G68" s="191"/>
      <c r="H68" s="121">
        <f t="shared" si="6"/>
        <v>1068.535</v>
      </c>
      <c r="I68" s="121"/>
      <c r="J68" s="121">
        <f t="shared" si="5"/>
        <v>1098.9882475</v>
      </c>
      <c r="K68" s="257"/>
      <c r="L68" s="157"/>
      <c r="M68" s="157"/>
      <c r="N68" s="156"/>
    </row>
    <row r="69" spans="1:14" ht="12.75" customHeight="1">
      <c r="A69" s="251" t="s">
        <v>2901</v>
      </c>
      <c r="B69" s="251" t="s">
        <v>2902</v>
      </c>
      <c r="C69" s="147"/>
      <c r="D69" s="252">
        <v>0.02</v>
      </c>
      <c r="E69" s="238"/>
      <c r="F69" s="121"/>
      <c r="G69" s="191"/>
      <c r="H69" s="121"/>
      <c r="I69" s="121"/>
      <c r="J69" s="121"/>
      <c r="K69" s="257"/>
      <c r="L69" s="157"/>
      <c r="M69" s="157"/>
      <c r="N69" s="156"/>
    </row>
    <row r="70" spans="1:14" ht="12.75" customHeight="1">
      <c r="A70" s="251" t="s">
        <v>1443</v>
      </c>
      <c r="B70" s="251" t="s">
        <v>1444</v>
      </c>
      <c r="C70" s="147"/>
      <c r="D70" s="252">
        <v>0.035</v>
      </c>
      <c r="E70" s="238"/>
      <c r="F70" s="121">
        <f t="shared" si="2"/>
        <v>2262.6228625000003</v>
      </c>
      <c r="G70" s="191"/>
      <c r="H70" s="121">
        <f aca="true" t="shared" si="8" ref="H70:H78">$F$3*D70</f>
        <v>2199.925</v>
      </c>
      <c r="I70" s="121"/>
      <c r="J70" s="121">
        <f>$F$3*D70*$J$7</f>
        <v>2262.6228625000003</v>
      </c>
      <c r="K70" s="257"/>
      <c r="L70" s="157"/>
      <c r="M70" s="157"/>
      <c r="N70" s="156"/>
    </row>
    <row r="71" spans="1:14" ht="12.75" customHeight="1">
      <c r="A71" s="251" t="s">
        <v>1445</v>
      </c>
      <c r="B71" s="251" t="s">
        <v>2903</v>
      </c>
      <c r="C71" s="147"/>
      <c r="D71" s="252">
        <v>0.041</v>
      </c>
      <c r="E71" s="238"/>
      <c r="F71" s="121">
        <f t="shared" si="2"/>
        <v>2650.5010675000003</v>
      </c>
      <c r="G71" s="191"/>
      <c r="H71" s="121">
        <f t="shared" si="8"/>
        <v>2577.0550000000003</v>
      </c>
      <c r="I71" s="121"/>
      <c r="J71" s="121">
        <f aca="true" t="shared" si="9" ref="J71:J107">$F$3*D71*$J$7</f>
        <v>2650.5010675000003</v>
      </c>
      <c r="K71" s="257"/>
      <c r="L71" s="157"/>
      <c r="M71" s="157"/>
      <c r="N71" s="156"/>
    </row>
    <row r="72" spans="1:14" ht="12.75" customHeight="1">
      <c r="A72" s="251" t="s">
        <v>1447</v>
      </c>
      <c r="B72" s="251" t="s">
        <v>2904</v>
      </c>
      <c r="C72" s="147"/>
      <c r="D72" s="252">
        <v>0.017</v>
      </c>
      <c r="E72" s="238"/>
      <c r="F72" s="121"/>
      <c r="G72" s="191"/>
      <c r="H72" s="121"/>
      <c r="I72" s="121"/>
      <c r="J72" s="121"/>
      <c r="K72" s="257"/>
      <c r="L72" s="157"/>
      <c r="M72" s="157"/>
      <c r="N72" s="156"/>
    </row>
    <row r="73" spans="1:14" ht="12.75" customHeight="1">
      <c r="A73" s="251" t="s">
        <v>2730</v>
      </c>
      <c r="B73" s="251" t="s">
        <v>2731</v>
      </c>
      <c r="C73" s="147"/>
      <c r="D73" s="252">
        <v>2.67</v>
      </c>
      <c r="E73" s="238"/>
      <c r="F73" s="121">
        <f t="shared" si="2"/>
        <v>172605.801225</v>
      </c>
      <c r="G73" s="191"/>
      <c r="H73" s="121">
        <f t="shared" si="8"/>
        <v>167822.85</v>
      </c>
      <c r="I73" s="121">
        <f aca="true" t="shared" si="10" ref="I73:I78">$F$2*D73</f>
        <v>178297.26</v>
      </c>
      <c r="J73" s="121">
        <f t="shared" si="9"/>
        <v>172605.801225</v>
      </c>
      <c r="K73" s="256"/>
      <c r="L73" s="157"/>
      <c r="M73" s="157"/>
      <c r="N73" s="156"/>
    </row>
    <row r="74" spans="1:14" ht="12.75" customHeight="1">
      <c r="A74" s="251" t="s">
        <v>1451</v>
      </c>
      <c r="B74" s="251" t="s">
        <v>1452</v>
      </c>
      <c r="C74" s="147"/>
      <c r="D74" s="252">
        <v>0.115</v>
      </c>
      <c r="E74" s="238"/>
      <c r="F74" s="121">
        <f t="shared" si="2"/>
        <v>7434.332262500001</v>
      </c>
      <c r="G74" s="191"/>
      <c r="H74" s="121">
        <f t="shared" si="8"/>
        <v>7228.325000000001</v>
      </c>
      <c r="I74" s="121">
        <f t="shared" si="10"/>
        <v>7679.47</v>
      </c>
      <c r="J74" s="121">
        <f t="shared" si="9"/>
        <v>7434.332262500001</v>
      </c>
      <c r="K74" s="256"/>
      <c r="L74" s="157"/>
      <c r="M74" s="157"/>
      <c r="N74" s="156"/>
    </row>
    <row r="75" spans="1:14" ht="12.75" customHeight="1">
      <c r="A75" s="251" t="s">
        <v>1453</v>
      </c>
      <c r="B75" s="251" t="s">
        <v>1454</v>
      </c>
      <c r="C75" s="147"/>
      <c r="D75" s="252">
        <v>0.434</v>
      </c>
      <c r="E75" s="238"/>
      <c r="F75" s="121">
        <f t="shared" si="2"/>
        <v>28056.523494999998</v>
      </c>
      <c r="G75" s="191"/>
      <c r="H75" s="121">
        <f t="shared" si="8"/>
        <v>27279.07</v>
      </c>
      <c r="I75" s="121">
        <f t="shared" si="10"/>
        <v>28981.652</v>
      </c>
      <c r="J75" s="121">
        <f t="shared" si="9"/>
        <v>28056.523494999998</v>
      </c>
      <c r="K75" s="256"/>
      <c r="L75" s="157"/>
      <c r="M75" s="157"/>
      <c r="N75" s="156"/>
    </row>
    <row r="76" spans="1:14" s="56" customFormat="1" ht="12.75" customHeight="1">
      <c r="A76" s="251" t="s">
        <v>1455</v>
      </c>
      <c r="B76" s="251" t="s">
        <v>1456</v>
      </c>
      <c r="C76" s="147"/>
      <c r="D76" s="252">
        <v>0.483</v>
      </c>
      <c r="E76" s="238"/>
      <c r="F76" s="121">
        <f aca="true" t="shared" si="11" ref="F76:F139">$F$3*D76*$F$7</f>
        <v>31224.1955025</v>
      </c>
      <c r="G76" s="191"/>
      <c r="H76" s="121">
        <f t="shared" si="8"/>
        <v>30358.965</v>
      </c>
      <c r="I76" s="121">
        <f t="shared" si="10"/>
        <v>32253.773999999998</v>
      </c>
      <c r="J76" s="121">
        <f t="shared" si="9"/>
        <v>31224.1955025</v>
      </c>
      <c r="K76" s="256"/>
      <c r="L76" s="157"/>
      <c r="M76" s="157"/>
      <c r="N76" s="156"/>
    </row>
    <row r="77" spans="1:14" ht="12.75" customHeight="1">
      <c r="A77" s="251" t="s">
        <v>1457</v>
      </c>
      <c r="B77" s="251" t="s">
        <v>1458</v>
      </c>
      <c r="C77" s="147"/>
      <c r="D77" s="252">
        <v>0.292</v>
      </c>
      <c r="E77" s="238"/>
      <c r="F77" s="121">
        <f t="shared" si="11"/>
        <v>18876.73931</v>
      </c>
      <c r="G77" s="191"/>
      <c r="H77" s="121">
        <f t="shared" si="8"/>
        <v>18353.66</v>
      </c>
      <c r="I77" s="121">
        <f t="shared" si="10"/>
        <v>19499.176</v>
      </c>
      <c r="J77" s="121">
        <f t="shared" si="9"/>
        <v>18876.73931</v>
      </c>
      <c r="K77" s="256"/>
      <c r="L77" s="157"/>
      <c r="M77" s="157"/>
      <c r="N77" s="156"/>
    </row>
    <row r="78" spans="1:14" ht="12.75" customHeight="1">
      <c r="A78" s="251" t="s">
        <v>1459</v>
      </c>
      <c r="B78" s="251" t="s">
        <v>1460</v>
      </c>
      <c r="C78" s="147"/>
      <c r="D78" s="252">
        <v>0.136</v>
      </c>
      <c r="E78" s="238"/>
      <c r="F78" s="121">
        <f t="shared" si="11"/>
        <v>8791.90598</v>
      </c>
      <c r="G78" s="191"/>
      <c r="H78" s="121">
        <f t="shared" si="8"/>
        <v>8548.28</v>
      </c>
      <c r="I78" s="121">
        <f t="shared" si="10"/>
        <v>9081.808</v>
      </c>
      <c r="J78" s="121">
        <f t="shared" si="9"/>
        <v>8791.90598</v>
      </c>
      <c r="K78" s="256"/>
      <c r="L78" s="157"/>
      <c r="M78" s="157"/>
      <c r="N78" s="156"/>
    </row>
    <row r="79" spans="1:14" ht="12.75" customHeight="1">
      <c r="A79" s="251" t="s">
        <v>1461</v>
      </c>
      <c r="B79" s="251" t="s">
        <v>1462</v>
      </c>
      <c r="C79" s="155"/>
      <c r="D79" s="252">
        <v>0.163</v>
      </c>
      <c r="E79" s="238"/>
      <c r="F79" s="121">
        <f t="shared" si="11"/>
        <v>10537.3579025</v>
      </c>
      <c r="G79" s="191"/>
      <c r="H79" s="121">
        <f>$F$3*D79</f>
        <v>10245.365</v>
      </c>
      <c r="I79" s="121">
        <f>$F$2*D79</f>
        <v>10884.814</v>
      </c>
      <c r="J79" s="121">
        <f t="shared" si="9"/>
        <v>10537.3579025</v>
      </c>
      <c r="K79" s="256"/>
      <c r="L79" s="157"/>
      <c r="M79" s="157"/>
      <c r="N79" s="156"/>
    </row>
    <row r="80" spans="1:14" ht="12.75" customHeight="1">
      <c r="A80" s="251" t="s">
        <v>1463</v>
      </c>
      <c r="B80" s="251" t="s">
        <v>1464</v>
      </c>
      <c r="C80" s="155"/>
      <c r="D80" s="252">
        <v>0.365</v>
      </c>
      <c r="E80" s="238"/>
      <c r="F80" s="121">
        <f t="shared" si="11"/>
        <v>23595.9241375</v>
      </c>
      <c r="G80" s="191"/>
      <c r="H80" s="121">
        <f>$F$3*D80</f>
        <v>22942.075</v>
      </c>
      <c r="I80" s="121">
        <f>$F$2*D80</f>
        <v>24373.97</v>
      </c>
      <c r="J80" s="121">
        <f t="shared" si="9"/>
        <v>23595.9241375</v>
      </c>
      <c r="K80" s="256"/>
      <c r="L80" s="157"/>
      <c r="M80" s="157"/>
      <c r="N80" s="156"/>
    </row>
    <row r="81" spans="1:14" ht="12.75" customHeight="1">
      <c r="A81" s="251" t="s">
        <v>1465</v>
      </c>
      <c r="B81" s="251" t="s">
        <v>1466</v>
      </c>
      <c r="C81" s="155"/>
      <c r="D81" s="252">
        <v>0.259</v>
      </c>
      <c r="E81" s="238"/>
      <c r="F81" s="121">
        <f t="shared" si="11"/>
        <v>16743.4091825</v>
      </c>
      <c r="G81" s="191"/>
      <c r="H81" s="121">
        <f>$F$3*D81</f>
        <v>16279.445</v>
      </c>
      <c r="I81" s="121">
        <f>$F$2*D81</f>
        <v>17295.502</v>
      </c>
      <c r="J81" s="121">
        <f t="shared" si="9"/>
        <v>16743.4091825</v>
      </c>
      <c r="K81" s="256"/>
      <c r="L81" s="157"/>
      <c r="M81" s="157"/>
      <c r="N81" s="156"/>
    </row>
    <row r="82" spans="1:14" ht="12.75" customHeight="1">
      <c r="A82" s="251" t="s">
        <v>1467</v>
      </c>
      <c r="B82" s="251" t="s">
        <v>2785</v>
      </c>
      <c r="C82" s="155"/>
      <c r="D82" s="252">
        <v>0.299</v>
      </c>
      <c r="E82" s="238"/>
      <c r="F82" s="121">
        <f t="shared" si="11"/>
        <v>19329.2638825</v>
      </c>
      <c r="G82" s="191"/>
      <c r="H82" s="121">
        <f>$F$3*D82</f>
        <v>18793.645</v>
      </c>
      <c r="I82" s="121">
        <f>$F$2*D82</f>
        <v>19966.622</v>
      </c>
      <c r="J82" s="121">
        <f t="shared" si="9"/>
        <v>19329.2638825</v>
      </c>
      <c r="K82" s="256"/>
      <c r="L82" s="157"/>
      <c r="M82" s="157"/>
      <c r="N82" s="156"/>
    </row>
    <row r="83" spans="1:14" ht="12.75" customHeight="1">
      <c r="A83" s="251" t="s">
        <v>2554</v>
      </c>
      <c r="B83" s="251" t="s">
        <v>3362</v>
      </c>
      <c r="C83" s="155"/>
      <c r="D83" s="252">
        <v>0.064</v>
      </c>
      <c r="E83" s="238"/>
      <c r="F83" s="121">
        <f t="shared" si="11"/>
        <v>4137.36752</v>
      </c>
      <c r="G83" s="191"/>
      <c r="H83" s="121">
        <f aca="true" t="shared" si="12" ref="H83:H91">$F$3*D83</f>
        <v>4022.7200000000003</v>
      </c>
      <c r="I83" s="121"/>
      <c r="J83" s="121">
        <f t="shared" si="9"/>
        <v>4137.36752</v>
      </c>
      <c r="K83" s="257"/>
      <c r="L83" s="157"/>
      <c r="M83" s="157"/>
      <c r="N83" s="156"/>
    </row>
    <row r="84" spans="1:14" ht="12.75" customHeight="1">
      <c r="A84" s="251" t="s">
        <v>2555</v>
      </c>
      <c r="B84" s="251" t="s">
        <v>3363</v>
      </c>
      <c r="C84" s="155"/>
      <c r="D84" s="252">
        <v>0.063</v>
      </c>
      <c r="E84" s="238"/>
      <c r="F84" s="121">
        <f t="shared" si="11"/>
        <v>4072.7211525000002</v>
      </c>
      <c r="G84" s="191"/>
      <c r="H84" s="121">
        <f t="shared" si="12"/>
        <v>3959.8650000000002</v>
      </c>
      <c r="I84" s="121"/>
      <c r="J84" s="121">
        <f t="shared" si="9"/>
        <v>4072.7211525000002</v>
      </c>
      <c r="K84" s="257"/>
      <c r="L84" s="157"/>
      <c r="M84" s="157"/>
      <c r="N84" s="156"/>
    </row>
    <row r="85" spans="1:14" ht="12.75" customHeight="1">
      <c r="A85" s="251" t="s">
        <v>2556</v>
      </c>
      <c r="B85" s="251" t="s">
        <v>3364</v>
      </c>
      <c r="C85" s="155"/>
      <c r="D85" s="252">
        <v>0.049</v>
      </c>
      <c r="E85" s="238"/>
      <c r="F85" s="121">
        <f t="shared" si="11"/>
        <v>3167.6720075</v>
      </c>
      <c r="G85" s="191"/>
      <c r="H85" s="121">
        <f t="shared" si="12"/>
        <v>3079.895</v>
      </c>
      <c r="I85" s="121"/>
      <c r="J85" s="121">
        <f t="shared" si="9"/>
        <v>3167.6720075</v>
      </c>
      <c r="K85" s="257"/>
      <c r="L85" s="157"/>
      <c r="M85" s="157"/>
      <c r="N85" s="156"/>
    </row>
    <row r="86" spans="1:14" ht="12.75" customHeight="1">
      <c r="A86" s="251" t="s">
        <v>2557</v>
      </c>
      <c r="B86" s="251" t="s">
        <v>3365</v>
      </c>
      <c r="C86" s="155"/>
      <c r="D86" s="252">
        <v>0.049</v>
      </c>
      <c r="E86" s="238"/>
      <c r="F86" s="121">
        <f t="shared" si="11"/>
        <v>3167.6720075</v>
      </c>
      <c r="G86" s="191"/>
      <c r="H86" s="121">
        <f t="shared" si="12"/>
        <v>3079.895</v>
      </c>
      <c r="I86" s="121"/>
      <c r="J86" s="121">
        <f t="shared" si="9"/>
        <v>3167.6720075</v>
      </c>
      <c r="K86" s="257"/>
      <c r="L86" s="157"/>
      <c r="M86" s="157"/>
      <c r="N86" s="156"/>
    </row>
    <row r="87" spans="1:14" ht="12.75" customHeight="1">
      <c r="A87" s="251" t="s">
        <v>2558</v>
      </c>
      <c r="B87" s="251" t="s">
        <v>3366</v>
      </c>
      <c r="C87" s="155"/>
      <c r="D87" s="252">
        <v>0.053</v>
      </c>
      <c r="E87" s="238"/>
      <c r="F87" s="121">
        <f t="shared" si="11"/>
        <v>3426.2574775</v>
      </c>
      <c r="G87" s="191"/>
      <c r="H87" s="121">
        <f t="shared" si="12"/>
        <v>3331.315</v>
      </c>
      <c r="I87" s="121"/>
      <c r="J87" s="121">
        <f t="shared" si="9"/>
        <v>3426.2574775</v>
      </c>
      <c r="K87" s="257"/>
      <c r="L87" s="157"/>
      <c r="M87" s="157"/>
      <c r="N87" s="156"/>
    </row>
    <row r="88" spans="1:14" ht="12.75" customHeight="1">
      <c r="A88" s="251" t="s">
        <v>2559</v>
      </c>
      <c r="B88" s="251" t="s">
        <v>3367</v>
      </c>
      <c r="C88" s="147"/>
      <c r="D88" s="252">
        <v>0.044</v>
      </c>
      <c r="E88" s="238"/>
      <c r="F88" s="121">
        <f t="shared" si="11"/>
        <v>2844.44017</v>
      </c>
      <c r="G88" s="191"/>
      <c r="H88" s="121">
        <f t="shared" si="12"/>
        <v>2765.62</v>
      </c>
      <c r="I88" s="121"/>
      <c r="J88" s="121">
        <f t="shared" si="9"/>
        <v>2844.44017</v>
      </c>
      <c r="K88" s="257"/>
      <c r="L88" s="157"/>
      <c r="M88" s="157"/>
      <c r="N88" s="156"/>
    </row>
    <row r="89" spans="1:14" ht="12.75" customHeight="1">
      <c r="A89" s="251" t="s">
        <v>2560</v>
      </c>
      <c r="B89" s="251" t="s">
        <v>3370</v>
      </c>
      <c r="C89" s="147"/>
      <c r="D89" s="252">
        <v>0.048</v>
      </c>
      <c r="E89" s="238"/>
      <c r="F89" s="121">
        <f t="shared" si="11"/>
        <v>3103.02564</v>
      </c>
      <c r="G89" s="191"/>
      <c r="H89" s="121">
        <f t="shared" si="12"/>
        <v>3017.04</v>
      </c>
      <c r="I89" s="121"/>
      <c r="J89" s="121">
        <f t="shared" si="9"/>
        <v>3103.02564</v>
      </c>
      <c r="K89" s="257"/>
      <c r="L89" s="157"/>
      <c r="M89" s="157"/>
      <c r="N89" s="156"/>
    </row>
    <row r="90" spans="1:14" ht="12.75" customHeight="1">
      <c r="A90" s="251" t="s">
        <v>2561</v>
      </c>
      <c r="B90" s="251" t="s">
        <v>3371</v>
      </c>
      <c r="C90" s="147"/>
      <c r="D90" s="252">
        <v>0.043</v>
      </c>
      <c r="E90" s="238"/>
      <c r="F90" s="121">
        <f t="shared" si="11"/>
        <v>2779.7938025</v>
      </c>
      <c r="G90" s="191"/>
      <c r="H90" s="121">
        <f t="shared" si="12"/>
        <v>2702.765</v>
      </c>
      <c r="I90" s="121"/>
      <c r="J90" s="121">
        <f t="shared" si="9"/>
        <v>2779.7938025</v>
      </c>
      <c r="K90" s="257"/>
      <c r="L90" s="157"/>
      <c r="M90" s="157"/>
      <c r="N90" s="156"/>
    </row>
    <row r="91" spans="1:14" ht="12.75" customHeight="1">
      <c r="A91" s="251" t="s">
        <v>2562</v>
      </c>
      <c r="B91" s="251" t="s">
        <v>3372</v>
      </c>
      <c r="C91" s="147"/>
      <c r="D91" s="252">
        <v>0.041</v>
      </c>
      <c r="E91" s="238"/>
      <c r="F91" s="121">
        <f t="shared" si="11"/>
        <v>2650.5010675000003</v>
      </c>
      <c r="G91" s="191"/>
      <c r="H91" s="121">
        <f t="shared" si="12"/>
        <v>2577.0550000000003</v>
      </c>
      <c r="I91" s="121"/>
      <c r="J91" s="121">
        <f t="shared" si="9"/>
        <v>2650.5010675000003</v>
      </c>
      <c r="K91" s="257"/>
      <c r="L91" s="157"/>
      <c r="M91" s="157"/>
      <c r="N91" s="156"/>
    </row>
    <row r="92" spans="1:14" ht="12.75" customHeight="1">
      <c r="A92" s="251" t="s">
        <v>1469</v>
      </c>
      <c r="B92" s="251" t="s">
        <v>1470</v>
      </c>
      <c r="C92" s="147"/>
      <c r="D92" s="252">
        <v>0.12</v>
      </c>
      <c r="E92" s="238"/>
      <c r="F92" s="121">
        <f t="shared" si="11"/>
        <v>7757.5641</v>
      </c>
      <c r="G92" s="191"/>
      <c r="H92" s="121">
        <f>$F$3*D92</f>
        <v>7542.599999999999</v>
      </c>
      <c r="I92" s="121">
        <f>$F$2*D92</f>
        <v>8013.36</v>
      </c>
      <c r="J92" s="121">
        <f t="shared" si="9"/>
        <v>7757.5641</v>
      </c>
      <c r="K92" s="256"/>
      <c r="L92" s="157"/>
      <c r="M92" s="157"/>
      <c r="N92" s="156"/>
    </row>
    <row r="93" spans="1:14" ht="12.75" customHeight="1">
      <c r="A93" s="251" t="s">
        <v>1471</v>
      </c>
      <c r="B93" s="251" t="s">
        <v>1472</v>
      </c>
      <c r="C93" s="147"/>
      <c r="D93" s="252">
        <v>0.136</v>
      </c>
      <c r="E93" s="238"/>
      <c r="F93" s="121">
        <f t="shared" si="11"/>
        <v>8791.90598</v>
      </c>
      <c r="G93" s="191"/>
      <c r="H93" s="121">
        <f>$F$3*D93</f>
        <v>8548.28</v>
      </c>
      <c r="I93" s="121">
        <f>$F$2*D93</f>
        <v>9081.808</v>
      </c>
      <c r="J93" s="121">
        <f t="shared" si="9"/>
        <v>8791.90598</v>
      </c>
      <c r="K93" s="256"/>
      <c r="L93" s="157"/>
      <c r="M93" s="157"/>
      <c r="N93" s="156"/>
    </row>
    <row r="94" spans="1:14" ht="12.75" customHeight="1">
      <c r="A94" s="251" t="s">
        <v>1473</v>
      </c>
      <c r="B94" s="251" t="s">
        <v>1474</v>
      </c>
      <c r="C94" s="147"/>
      <c r="D94" s="252">
        <v>0.056</v>
      </c>
      <c r="E94" s="238"/>
      <c r="F94" s="121">
        <f t="shared" si="11"/>
        <v>3620.19658</v>
      </c>
      <c r="G94" s="191"/>
      <c r="H94" s="121">
        <f>$F$3*D94</f>
        <v>3519.88</v>
      </c>
      <c r="I94" s="121">
        <f>$F$2*D94</f>
        <v>3739.568</v>
      </c>
      <c r="J94" s="121">
        <f t="shared" si="9"/>
        <v>3620.19658</v>
      </c>
      <c r="K94" s="258"/>
      <c r="L94" s="157"/>
      <c r="M94" s="157"/>
      <c r="N94" s="156"/>
    </row>
    <row r="95" spans="1:14" ht="12.75" customHeight="1">
      <c r="A95" s="251" t="s">
        <v>1475</v>
      </c>
      <c r="B95" s="251" t="s">
        <v>1476</v>
      </c>
      <c r="C95" s="147"/>
      <c r="D95" s="252">
        <v>0.08</v>
      </c>
      <c r="E95" s="238"/>
      <c r="F95" s="121">
        <f t="shared" si="11"/>
        <v>5171.709400000001</v>
      </c>
      <c r="G95" s="191"/>
      <c r="H95" s="121">
        <f aca="true" t="shared" si="13" ref="H95:H104">$F$3*D95</f>
        <v>5028.400000000001</v>
      </c>
      <c r="I95" s="121">
        <f>$F$2*D95</f>
        <v>5342.24</v>
      </c>
      <c r="J95" s="121">
        <f>$F$3*D95*$J$7</f>
        <v>5171.709400000001</v>
      </c>
      <c r="K95" s="256"/>
      <c r="L95" s="157"/>
      <c r="M95" s="157"/>
      <c r="N95" s="156"/>
    </row>
    <row r="96" spans="1:14" ht="12.75" customHeight="1">
      <c r="A96" s="251" t="s">
        <v>1477</v>
      </c>
      <c r="B96" s="251" t="s">
        <v>1478</v>
      </c>
      <c r="C96" s="147"/>
      <c r="D96" s="252">
        <v>0.033</v>
      </c>
      <c r="E96" s="238"/>
      <c r="F96" s="121">
        <f t="shared" si="11"/>
        <v>2133.3301275</v>
      </c>
      <c r="G96" s="191"/>
      <c r="H96" s="121">
        <f t="shared" si="13"/>
        <v>2074.215</v>
      </c>
      <c r="I96" s="121">
        <f>$F$2*D96</f>
        <v>2203.674</v>
      </c>
      <c r="J96" s="121">
        <f t="shared" si="9"/>
        <v>2133.3301275</v>
      </c>
      <c r="K96" s="258"/>
      <c r="L96" s="157"/>
      <c r="M96" s="157"/>
      <c r="N96" s="156"/>
    </row>
    <row r="97" spans="1:14" ht="12.75" customHeight="1">
      <c r="A97" s="251" t="s">
        <v>1479</v>
      </c>
      <c r="B97" s="251" t="s">
        <v>1480</v>
      </c>
      <c r="C97" s="147"/>
      <c r="D97" s="252">
        <v>0.04</v>
      </c>
      <c r="E97" s="238"/>
      <c r="F97" s="121">
        <f>$F$3*D97*$F$7</f>
        <v>2585.8547000000003</v>
      </c>
      <c r="G97" s="191"/>
      <c r="H97" s="121">
        <f t="shared" si="13"/>
        <v>2514.2000000000003</v>
      </c>
      <c r="I97" s="121"/>
      <c r="J97" s="121">
        <f t="shared" si="9"/>
        <v>2585.8547000000003</v>
      </c>
      <c r="K97" s="257"/>
      <c r="L97" s="157"/>
      <c r="M97" s="157"/>
      <c r="N97" s="156"/>
    </row>
    <row r="98" spans="1:14" ht="12.75" customHeight="1">
      <c r="A98" s="251" t="s">
        <v>1481</v>
      </c>
      <c r="B98" s="251" t="s">
        <v>1482</v>
      </c>
      <c r="C98" s="147"/>
      <c r="D98" s="252">
        <v>0.092</v>
      </c>
      <c r="E98" s="238"/>
      <c r="F98" s="121">
        <f>$F$3*D98*$F$7</f>
        <v>5947.46581</v>
      </c>
      <c r="G98" s="191"/>
      <c r="H98" s="121">
        <f t="shared" si="13"/>
        <v>5782.66</v>
      </c>
      <c r="I98" s="121"/>
      <c r="J98" s="121">
        <f t="shared" si="9"/>
        <v>5947.46581</v>
      </c>
      <c r="K98" s="257"/>
      <c r="L98" s="157"/>
      <c r="M98" s="157"/>
      <c r="N98" s="156"/>
    </row>
    <row r="99" spans="1:14" ht="12.75" customHeight="1">
      <c r="A99" s="251" t="s">
        <v>1483</v>
      </c>
      <c r="B99" s="251" t="s">
        <v>1484</v>
      </c>
      <c r="C99" s="147"/>
      <c r="D99" s="252">
        <v>0.049</v>
      </c>
      <c r="E99" s="238"/>
      <c r="F99" s="121">
        <f t="shared" si="11"/>
        <v>3167.6720075</v>
      </c>
      <c r="G99" s="191"/>
      <c r="H99" s="121">
        <f t="shared" si="13"/>
        <v>3079.895</v>
      </c>
      <c r="I99" s="121">
        <f>$F$2*D99</f>
        <v>3272.1220000000003</v>
      </c>
      <c r="J99" s="121">
        <f t="shared" si="9"/>
        <v>3167.6720075</v>
      </c>
      <c r="K99" s="256"/>
      <c r="L99" s="157"/>
      <c r="M99" s="157"/>
      <c r="N99" s="156"/>
    </row>
    <row r="100" spans="1:14" ht="12.75" customHeight="1">
      <c r="A100" s="251" t="s">
        <v>1485</v>
      </c>
      <c r="B100" s="251" t="s">
        <v>1486</v>
      </c>
      <c r="C100" s="147"/>
      <c r="D100" s="252">
        <v>0.039</v>
      </c>
      <c r="E100" s="238"/>
      <c r="F100" s="121">
        <f t="shared" si="11"/>
        <v>2521.2083325</v>
      </c>
      <c r="G100" s="191"/>
      <c r="H100" s="121">
        <f t="shared" si="13"/>
        <v>2451.345</v>
      </c>
      <c r="I100" s="121"/>
      <c r="J100" s="121">
        <f t="shared" si="9"/>
        <v>2521.2083325</v>
      </c>
      <c r="K100" s="257"/>
      <c r="L100" s="157"/>
      <c r="M100" s="157"/>
      <c r="N100" s="156"/>
    </row>
    <row r="101" spans="1:14" ht="12.75" customHeight="1">
      <c r="A101" s="251" t="s">
        <v>1487</v>
      </c>
      <c r="B101" s="251" t="s">
        <v>1488</v>
      </c>
      <c r="C101" s="147"/>
      <c r="D101" s="252">
        <v>0.025</v>
      </c>
      <c r="E101" s="238"/>
      <c r="F101" s="121">
        <f t="shared" si="11"/>
        <v>1616.1591875</v>
      </c>
      <c r="G101" s="191"/>
      <c r="H101" s="121">
        <f t="shared" si="13"/>
        <v>1571.375</v>
      </c>
      <c r="I101" s="121"/>
      <c r="J101" s="121">
        <f t="shared" si="9"/>
        <v>1616.1591875</v>
      </c>
      <c r="K101" s="257"/>
      <c r="L101" s="157"/>
      <c r="M101" s="157"/>
      <c r="N101" s="156"/>
    </row>
    <row r="102" spans="1:14" ht="12.75" customHeight="1">
      <c r="A102" s="251" t="s">
        <v>277</v>
      </c>
      <c r="B102" s="251" t="s">
        <v>278</v>
      </c>
      <c r="C102" s="147"/>
      <c r="D102" s="252">
        <v>0.041</v>
      </c>
      <c r="E102" s="238"/>
      <c r="F102" s="121">
        <f t="shared" si="11"/>
        <v>2650.5010675000003</v>
      </c>
      <c r="G102" s="191"/>
      <c r="H102" s="121">
        <f t="shared" si="13"/>
        <v>2577.0550000000003</v>
      </c>
      <c r="I102" s="121"/>
      <c r="J102" s="121">
        <f t="shared" si="9"/>
        <v>2650.5010675000003</v>
      </c>
      <c r="K102" s="257"/>
      <c r="L102" s="157"/>
      <c r="M102" s="157"/>
      <c r="N102" s="156"/>
    </row>
    <row r="103" spans="1:14" ht="12.75" customHeight="1">
      <c r="A103" s="251" t="s">
        <v>1489</v>
      </c>
      <c r="B103" s="251" t="s">
        <v>1490</v>
      </c>
      <c r="C103" s="147"/>
      <c r="D103" s="252">
        <v>0.022</v>
      </c>
      <c r="E103" s="238"/>
      <c r="F103" s="121">
        <f t="shared" si="11"/>
        <v>1422.220085</v>
      </c>
      <c r="G103" s="191"/>
      <c r="H103" s="121">
        <f t="shared" si="13"/>
        <v>1382.81</v>
      </c>
      <c r="I103" s="121"/>
      <c r="J103" s="121">
        <f t="shared" si="9"/>
        <v>1422.220085</v>
      </c>
      <c r="K103" s="257"/>
      <c r="L103" s="157"/>
      <c r="M103" s="157"/>
      <c r="N103" s="156"/>
    </row>
    <row r="104" spans="1:14" ht="12.75" customHeight="1">
      <c r="A104" s="251" t="s">
        <v>1491</v>
      </c>
      <c r="B104" s="251" t="s">
        <v>1492</v>
      </c>
      <c r="C104" s="147"/>
      <c r="D104" s="252">
        <v>0.025</v>
      </c>
      <c r="E104" s="238"/>
      <c r="F104" s="121">
        <f t="shared" si="11"/>
        <v>1616.1591875</v>
      </c>
      <c r="G104" s="191"/>
      <c r="H104" s="121">
        <f t="shared" si="13"/>
        <v>1571.375</v>
      </c>
      <c r="I104" s="121"/>
      <c r="J104" s="121">
        <f t="shared" si="9"/>
        <v>1616.1591875</v>
      </c>
      <c r="K104" s="257"/>
      <c r="L104" s="157"/>
      <c r="M104" s="157"/>
      <c r="N104" s="156"/>
    </row>
    <row r="105" spans="1:14" ht="12.75" customHeight="1">
      <c r="A105" s="251" t="s">
        <v>2905</v>
      </c>
      <c r="B105" s="251" t="s">
        <v>2906</v>
      </c>
      <c r="C105" s="147"/>
      <c r="D105" s="252">
        <v>0.04</v>
      </c>
      <c r="E105" s="238"/>
      <c r="F105" s="121"/>
      <c r="G105" s="191"/>
      <c r="H105" s="121"/>
      <c r="I105" s="121"/>
      <c r="J105" s="121"/>
      <c r="K105" s="257"/>
      <c r="L105" s="157"/>
      <c r="M105" s="157"/>
      <c r="N105" s="156"/>
    </row>
    <row r="106" spans="1:14" ht="12.75" customHeight="1">
      <c r="A106" s="251" t="s">
        <v>279</v>
      </c>
      <c r="B106" s="251" t="s">
        <v>280</v>
      </c>
      <c r="C106" s="147"/>
      <c r="D106" s="252">
        <v>0.048</v>
      </c>
      <c r="E106" s="238"/>
      <c r="F106" s="121">
        <f t="shared" si="11"/>
        <v>3103.02564</v>
      </c>
      <c r="G106" s="191"/>
      <c r="H106" s="121">
        <f aca="true" t="shared" si="14" ref="H106:H111">$F$3*D106</f>
        <v>3017.04</v>
      </c>
      <c r="I106" s="121"/>
      <c r="J106" s="121">
        <f t="shared" si="9"/>
        <v>3103.02564</v>
      </c>
      <c r="K106" s="257"/>
      <c r="L106" s="157"/>
      <c r="M106" s="157"/>
      <c r="N106" s="156"/>
    </row>
    <row r="107" spans="1:14" ht="12.75" customHeight="1">
      <c r="A107" s="251" t="s">
        <v>1493</v>
      </c>
      <c r="B107" s="251" t="s">
        <v>2907</v>
      </c>
      <c r="C107" s="147"/>
      <c r="D107" s="252">
        <v>0.057</v>
      </c>
      <c r="E107" s="238"/>
      <c r="F107" s="121">
        <f t="shared" si="11"/>
        <v>3684.8429475</v>
      </c>
      <c r="G107" s="191"/>
      <c r="H107" s="121">
        <f t="shared" si="14"/>
        <v>3582.735</v>
      </c>
      <c r="I107" s="121"/>
      <c r="J107" s="121">
        <f t="shared" si="9"/>
        <v>3684.8429475</v>
      </c>
      <c r="K107" s="257"/>
      <c r="L107" s="157"/>
      <c r="M107" s="157"/>
      <c r="N107" s="156"/>
    </row>
    <row r="108" spans="1:14" ht="12.75" customHeight="1">
      <c r="A108" s="251" t="s">
        <v>1495</v>
      </c>
      <c r="B108" s="251" t="s">
        <v>2908</v>
      </c>
      <c r="C108" s="155"/>
      <c r="D108" s="252">
        <v>0.027</v>
      </c>
      <c r="E108" s="238"/>
      <c r="F108" s="121"/>
      <c r="G108" s="191"/>
      <c r="H108" s="121"/>
      <c r="I108" s="121"/>
      <c r="J108" s="121"/>
      <c r="K108" s="257"/>
      <c r="L108" s="157"/>
      <c r="M108" s="157"/>
      <c r="N108" s="156"/>
    </row>
    <row r="109" spans="1:14" ht="12.75" customHeight="1">
      <c r="A109" s="251" t="s">
        <v>1497</v>
      </c>
      <c r="B109" s="251" t="s">
        <v>1498</v>
      </c>
      <c r="C109" s="254"/>
      <c r="D109" s="252">
        <v>1.178</v>
      </c>
      <c r="E109" s="238"/>
      <c r="F109" s="121">
        <f t="shared" si="11"/>
        <v>76153.420915</v>
      </c>
      <c r="G109" s="70"/>
      <c r="H109" s="121">
        <f t="shared" si="14"/>
        <v>74043.19</v>
      </c>
      <c r="I109" s="121">
        <f>$F$2*D109</f>
        <v>78664.484</v>
      </c>
      <c r="J109" s="121">
        <f aca="true" t="shared" si="15" ref="J109:J173">$F$3*D109*$J$7</f>
        <v>76153.420915</v>
      </c>
      <c r="K109" s="256"/>
      <c r="L109" s="157"/>
      <c r="M109" s="157"/>
      <c r="N109" s="156"/>
    </row>
    <row r="110" spans="1:14" ht="12.75" customHeight="1">
      <c r="A110" s="251" t="s">
        <v>1499</v>
      </c>
      <c r="B110" s="251" t="s">
        <v>2786</v>
      </c>
      <c r="C110" s="254"/>
      <c r="D110" s="252">
        <v>0.319</v>
      </c>
      <c r="E110" s="238"/>
      <c r="F110" s="121">
        <f t="shared" si="11"/>
        <v>20622.191232499998</v>
      </c>
      <c r="G110" s="70"/>
      <c r="H110" s="121">
        <f t="shared" si="14"/>
        <v>20050.745</v>
      </c>
      <c r="I110" s="121">
        <f>$F$2*D110</f>
        <v>21302.182</v>
      </c>
      <c r="J110" s="121">
        <f t="shared" si="15"/>
        <v>20622.191232499998</v>
      </c>
      <c r="K110" s="256"/>
      <c r="L110" s="157"/>
      <c r="M110" s="157"/>
      <c r="N110" s="156"/>
    </row>
    <row r="111" spans="1:14" ht="12.75" customHeight="1">
      <c r="A111" s="251" t="s">
        <v>282</v>
      </c>
      <c r="B111" s="251" t="s">
        <v>1501</v>
      </c>
      <c r="C111" s="254"/>
      <c r="D111" s="252">
        <v>0.076</v>
      </c>
      <c r="E111" s="238"/>
      <c r="F111" s="121">
        <f t="shared" si="11"/>
        <v>4913.12393</v>
      </c>
      <c r="G111" s="70"/>
      <c r="H111" s="121">
        <f t="shared" si="14"/>
        <v>4776.98</v>
      </c>
      <c r="I111" s="121">
        <f>$F$2*D111</f>
        <v>5075.128</v>
      </c>
      <c r="J111" s="121">
        <f t="shared" si="15"/>
        <v>4913.12393</v>
      </c>
      <c r="K111" s="258"/>
      <c r="L111" s="157"/>
      <c r="M111" s="157"/>
      <c r="N111" s="156"/>
    </row>
    <row r="112" spans="1:14" ht="12.75" customHeight="1">
      <c r="A112" s="251" t="s">
        <v>2563</v>
      </c>
      <c r="B112" s="251" t="s">
        <v>3373</v>
      </c>
      <c r="C112" s="254"/>
      <c r="D112" s="252">
        <v>0.088</v>
      </c>
      <c r="E112" s="238"/>
      <c r="F112" s="121">
        <f t="shared" si="11"/>
        <v>5688.88034</v>
      </c>
      <c r="G112" s="70"/>
      <c r="H112" s="121">
        <f aca="true" t="shared" si="16" ref="H112:H124">$F$3*D112</f>
        <v>5531.24</v>
      </c>
      <c r="I112" s="121"/>
      <c r="J112" s="121">
        <f t="shared" si="15"/>
        <v>5688.88034</v>
      </c>
      <c r="K112" s="257"/>
      <c r="L112" s="157"/>
      <c r="M112" s="157"/>
      <c r="N112" s="156"/>
    </row>
    <row r="113" spans="1:14" ht="12.75" customHeight="1">
      <c r="A113" s="251" t="s">
        <v>2564</v>
      </c>
      <c r="B113" s="251" t="s">
        <v>3377</v>
      </c>
      <c r="C113" s="254"/>
      <c r="D113" s="252">
        <v>0.094</v>
      </c>
      <c r="E113" s="238"/>
      <c r="F113" s="121">
        <f t="shared" si="11"/>
        <v>6076.758545</v>
      </c>
      <c r="G113" s="70"/>
      <c r="H113" s="121">
        <f t="shared" si="16"/>
        <v>5908.37</v>
      </c>
      <c r="I113" s="121"/>
      <c r="J113" s="121">
        <f t="shared" si="15"/>
        <v>6076.758545</v>
      </c>
      <c r="K113" s="257"/>
      <c r="L113" s="157"/>
      <c r="M113" s="157"/>
      <c r="N113" s="156"/>
    </row>
    <row r="114" spans="1:14" ht="12.75" customHeight="1">
      <c r="A114" s="251" t="s">
        <v>2565</v>
      </c>
      <c r="B114" s="251" t="s">
        <v>3378</v>
      </c>
      <c r="C114" s="254"/>
      <c r="D114" s="252">
        <v>0.096</v>
      </c>
      <c r="E114" s="238"/>
      <c r="F114" s="121">
        <f t="shared" si="11"/>
        <v>6206.05128</v>
      </c>
      <c r="G114" s="70"/>
      <c r="H114" s="121">
        <f t="shared" si="16"/>
        <v>6034.08</v>
      </c>
      <c r="I114" s="121"/>
      <c r="J114" s="121">
        <f t="shared" si="15"/>
        <v>6206.05128</v>
      </c>
      <c r="K114" s="257"/>
      <c r="L114" s="157"/>
      <c r="M114" s="157"/>
      <c r="N114" s="156"/>
    </row>
    <row r="115" spans="1:14" ht="12.75" customHeight="1">
      <c r="A115" s="251" t="s">
        <v>2566</v>
      </c>
      <c r="B115" s="251" t="s">
        <v>3382</v>
      </c>
      <c r="C115" s="254"/>
      <c r="D115" s="252">
        <v>0.126</v>
      </c>
      <c r="E115" s="238"/>
      <c r="F115" s="121">
        <f t="shared" si="11"/>
        <v>8145.4423050000005</v>
      </c>
      <c r="G115" s="70"/>
      <c r="H115" s="121">
        <f t="shared" si="16"/>
        <v>7919.7300000000005</v>
      </c>
      <c r="I115" s="121"/>
      <c r="J115" s="121">
        <f t="shared" si="15"/>
        <v>8145.4423050000005</v>
      </c>
      <c r="K115" s="257"/>
      <c r="L115" s="157"/>
      <c r="M115" s="157"/>
      <c r="N115" s="156"/>
    </row>
    <row r="116" spans="1:14" ht="12.75" customHeight="1">
      <c r="A116" s="251" t="s">
        <v>2567</v>
      </c>
      <c r="B116" s="251" t="s">
        <v>3383</v>
      </c>
      <c r="C116" s="254"/>
      <c r="D116" s="252">
        <v>0.094</v>
      </c>
      <c r="E116" s="238"/>
      <c r="F116" s="121">
        <f t="shared" si="11"/>
        <v>6076.758545</v>
      </c>
      <c r="G116" s="70"/>
      <c r="H116" s="121">
        <f t="shared" si="16"/>
        <v>5908.37</v>
      </c>
      <c r="I116" s="121"/>
      <c r="J116" s="121">
        <f t="shared" si="15"/>
        <v>6076.758545</v>
      </c>
      <c r="K116" s="257"/>
      <c r="L116" s="157"/>
      <c r="M116" s="157"/>
      <c r="N116" s="156"/>
    </row>
    <row r="117" spans="1:14" ht="12.75" customHeight="1">
      <c r="A117" s="251" t="s">
        <v>2568</v>
      </c>
      <c r="B117" s="251" t="s">
        <v>3384</v>
      </c>
      <c r="C117" s="254"/>
      <c r="D117" s="252">
        <v>0.094</v>
      </c>
      <c r="E117" s="238"/>
      <c r="F117" s="121">
        <f t="shared" si="11"/>
        <v>6076.758545</v>
      </c>
      <c r="G117" s="70"/>
      <c r="H117" s="121">
        <f t="shared" si="16"/>
        <v>5908.37</v>
      </c>
      <c r="I117" s="121"/>
      <c r="J117" s="121">
        <f t="shared" si="15"/>
        <v>6076.758545</v>
      </c>
      <c r="K117" s="257"/>
      <c r="L117" s="157"/>
      <c r="M117" s="157"/>
      <c r="N117" s="156"/>
    </row>
    <row r="118" spans="1:14" ht="12.75" customHeight="1">
      <c r="A118" s="251" t="s">
        <v>2569</v>
      </c>
      <c r="B118" s="251" t="s">
        <v>3385</v>
      </c>
      <c r="C118" s="254"/>
      <c r="D118" s="252">
        <v>0.082</v>
      </c>
      <c r="E118" s="238"/>
      <c r="F118" s="121">
        <f t="shared" si="11"/>
        <v>5301.002135000001</v>
      </c>
      <c r="G118" s="70"/>
      <c r="H118" s="121">
        <f t="shared" si="16"/>
        <v>5154.110000000001</v>
      </c>
      <c r="I118" s="121"/>
      <c r="J118" s="121">
        <f t="shared" si="15"/>
        <v>5301.002135000001</v>
      </c>
      <c r="K118" s="257"/>
      <c r="L118" s="157"/>
      <c r="M118" s="157"/>
      <c r="N118" s="156"/>
    </row>
    <row r="119" spans="1:14" ht="12.75" customHeight="1">
      <c r="A119" s="251" t="s">
        <v>2570</v>
      </c>
      <c r="B119" s="251" t="s">
        <v>3389</v>
      </c>
      <c r="C119" s="254"/>
      <c r="D119" s="252">
        <v>0.086</v>
      </c>
      <c r="E119" s="238"/>
      <c r="F119" s="121">
        <f t="shared" si="11"/>
        <v>5559.587605</v>
      </c>
      <c r="G119" s="70"/>
      <c r="H119" s="121">
        <f t="shared" si="16"/>
        <v>5405.53</v>
      </c>
      <c r="I119" s="121"/>
      <c r="J119" s="121">
        <f t="shared" si="15"/>
        <v>5559.587605</v>
      </c>
      <c r="K119" s="257"/>
      <c r="L119" s="157"/>
      <c r="M119" s="157"/>
      <c r="N119" s="156"/>
    </row>
    <row r="120" spans="1:14" ht="12.75" customHeight="1">
      <c r="A120" s="251" t="s">
        <v>2571</v>
      </c>
      <c r="B120" s="251" t="s">
        <v>3390</v>
      </c>
      <c r="C120" s="254"/>
      <c r="D120" s="252">
        <v>0.084</v>
      </c>
      <c r="E120" s="238"/>
      <c r="F120" s="121">
        <f t="shared" si="11"/>
        <v>5430.294870000001</v>
      </c>
      <c r="G120" s="70"/>
      <c r="H120" s="121">
        <f t="shared" si="16"/>
        <v>5279.820000000001</v>
      </c>
      <c r="I120" s="121"/>
      <c r="J120" s="121">
        <f t="shared" si="15"/>
        <v>5430.294870000001</v>
      </c>
      <c r="K120" s="257"/>
      <c r="L120" s="157"/>
      <c r="M120" s="157"/>
      <c r="N120" s="156"/>
    </row>
    <row r="121" spans="1:14" ht="12.75" customHeight="1">
      <c r="A121" s="251" t="s">
        <v>2572</v>
      </c>
      <c r="B121" s="251" t="s">
        <v>3391</v>
      </c>
      <c r="C121" s="87"/>
      <c r="D121" s="252">
        <v>0.079</v>
      </c>
      <c r="E121" s="238"/>
      <c r="F121" s="121">
        <f t="shared" si="11"/>
        <v>5107.0630325</v>
      </c>
      <c r="G121" s="70"/>
      <c r="H121" s="121">
        <f t="shared" si="16"/>
        <v>4965.545</v>
      </c>
      <c r="I121" s="121"/>
      <c r="J121" s="121">
        <f t="shared" si="15"/>
        <v>5107.0630325</v>
      </c>
      <c r="K121" s="257"/>
      <c r="L121" s="157"/>
      <c r="M121" s="157"/>
      <c r="N121" s="156"/>
    </row>
    <row r="122" spans="1:14" ht="12.75" customHeight="1">
      <c r="A122" s="251" t="s">
        <v>2573</v>
      </c>
      <c r="B122" s="251" t="s">
        <v>3392</v>
      </c>
      <c r="C122" s="87"/>
      <c r="D122" s="252">
        <v>0.107</v>
      </c>
      <c r="E122" s="238"/>
      <c r="F122" s="121">
        <f t="shared" si="11"/>
        <v>6917.161322499999</v>
      </c>
      <c r="G122" s="70"/>
      <c r="H122" s="121">
        <f t="shared" si="16"/>
        <v>6725.485</v>
      </c>
      <c r="I122" s="121"/>
      <c r="J122" s="121">
        <f t="shared" si="15"/>
        <v>6917.161322499999</v>
      </c>
      <c r="K122" s="257"/>
      <c r="L122" s="157"/>
      <c r="M122" s="157"/>
      <c r="N122" s="156"/>
    </row>
    <row r="123" spans="1:14" ht="12.75" customHeight="1">
      <c r="A123" s="251" t="s">
        <v>2574</v>
      </c>
      <c r="B123" s="251" t="s">
        <v>3393</v>
      </c>
      <c r="C123" s="87"/>
      <c r="D123" s="252">
        <v>0.062</v>
      </c>
      <c r="E123" s="238"/>
      <c r="F123" s="121">
        <f t="shared" si="11"/>
        <v>4008.074785</v>
      </c>
      <c r="G123" s="70"/>
      <c r="H123" s="121">
        <f t="shared" si="16"/>
        <v>3897.0099999999998</v>
      </c>
      <c r="I123" s="121"/>
      <c r="J123" s="121">
        <f t="shared" si="15"/>
        <v>4008.074785</v>
      </c>
      <c r="K123" s="257"/>
      <c r="L123" s="157"/>
      <c r="M123" s="157"/>
      <c r="N123" s="156"/>
    </row>
    <row r="124" spans="1:14" ht="12.75" customHeight="1">
      <c r="A124" s="251" t="s">
        <v>2575</v>
      </c>
      <c r="B124" s="251" t="s">
        <v>3394</v>
      </c>
      <c r="C124" s="87"/>
      <c r="D124" s="252">
        <v>0.079</v>
      </c>
      <c r="E124" s="238"/>
      <c r="F124" s="121">
        <f t="shared" si="11"/>
        <v>5107.0630325</v>
      </c>
      <c r="G124" s="70"/>
      <c r="H124" s="121">
        <f t="shared" si="16"/>
        <v>4965.545</v>
      </c>
      <c r="I124" s="121"/>
      <c r="J124" s="121">
        <f t="shared" si="15"/>
        <v>5107.0630325</v>
      </c>
      <c r="K124" s="257"/>
      <c r="L124" s="157"/>
      <c r="M124" s="157"/>
      <c r="N124" s="156"/>
    </row>
    <row r="125" spans="1:14" ht="12.75" customHeight="1">
      <c r="A125" s="251" t="s">
        <v>1502</v>
      </c>
      <c r="B125" s="251" t="s">
        <v>1503</v>
      </c>
      <c r="C125" s="87"/>
      <c r="D125" s="252">
        <v>0.279</v>
      </c>
      <c r="E125" s="238"/>
      <c r="F125" s="121">
        <f t="shared" si="11"/>
        <v>18036.3365325</v>
      </c>
      <c r="G125" s="70"/>
      <c r="H125" s="121">
        <f>$F$3*D125</f>
        <v>17536.545000000002</v>
      </c>
      <c r="I125" s="121">
        <f>$F$2*D125</f>
        <v>18631.062</v>
      </c>
      <c r="J125" s="121">
        <f t="shared" si="15"/>
        <v>18036.3365325</v>
      </c>
      <c r="K125" s="258"/>
      <c r="L125" s="157"/>
      <c r="M125" s="157"/>
      <c r="N125" s="156"/>
    </row>
    <row r="126" spans="1:14" ht="12.75" customHeight="1">
      <c r="A126" s="251" t="s">
        <v>283</v>
      </c>
      <c r="B126" s="251" t="s">
        <v>284</v>
      </c>
      <c r="C126" s="87"/>
      <c r="D126" s="252">
        <v>0.053</v>
      </c>
      <c r="E126" s="238"/>
      <c r="F126" s="121">
        <f t="shared" si="11"/>
        <v>3426.2574775</v>
      </c>
      <c r="G126" s="70"/>
      <c r="H126" s="121">
        <f>$F$3*D126</f>
        <v>3331.315</v>
      </c>
      <c r="I126" s="121"/>
      <c r="J126" s="121">
        <f t="shared" si="15"/>
        <v>3426.2574775</v>
      </c>
      <c r="K126" s="257"/>
      <c r="L126" s="157"/>
      <c r="M126" s="157"/>
      <c r="N126" s="156"/>
    </row>
    <row r="127" spans="1:14" ht="12.75" customHeight="1">
      <c r="A127" s="251" t="s">
        <v>1504</v>
      </c>
      <c r="B127" s="251" t="s">
        <v>1505</v>
      </c>
      <c r="C127" s="87"/>
      <c r="D127" s="252">
        <v>0.19</v>
      </c>
      <c r="E127" s="238"/>
      <c r="F127" s="121">
        <f t="shared" si="11"/>
        <v>12282.809825</v>
      </c>
      <c r="G127" s="70"/>
      <c r="H127" s="121">
        <f>$F$3*D127</f>
        <v>11942.45</v>
      </c>
      <c r="I127" s="121">
        <f>$F$2*D127</f>
        <v>12687.82</v>
      </c>
      <c r="J127" s="121">
        <f t="shared" si="15"/>
        <v>12282.809825</v>
      </c>
      <c r="K127" s="256"/>
      <c r="L127" s="157"/>
      <c r="M127" s="157"/>
      <c r="N127" s="156"/>
    </row>
    <row r="128" spans="1:14" ht="12.75" customHeight="1">
      <c r="A128" s="251" t="s">
        <v>1506</v>
      </c>
      <c r="B128" s="251" t="s">
        <v>1507</v>
      </c>
      <c r="C128" s="87"/>
      <c r="D128" s="252">
        <v>0.033</v>
      </c>
      <c r="E128" s="238"/>
      <c r="F128" s="121">
        <f t="shared" si="11"/>
        <v>2133.3301275</v>
      </c>
      <c r="G128" s="70"/>
      <c r="H128" s="121">
        <f>$F$3*D128</f>
        <v>2074.215</v>
      </c>
      <c r="I128" s="121"/>
      <c r="J128" s="121">
        <f t="shared" si="15"/>
        <v>2133.3301275</v>
      </c>
      <c r="K128" s="257"/>
      <c r="L128" s="157"/>
      <c r="M128" s="157"/>
      <c r="N128" s="156"/>
    </row>
    <row r="129" spans="1:14" ht="12.75" customHeight="1">
      <c r="A129" s="251" t="s">
        <v>2909</v>
      </c>
      <c r="B129" s="251" t="s">
        <v>2910</v>
      </c>
      <c r="C129" s="87"/>
      <c r="D129" s="252">
        <v>0.057</v>
      </c>
      <c r="E129" s="238"/>
      <c r="F129" s="121">
        <f t="shared" si="11"/>
        <v>3684.8429475</v>
      </c>
      <c r="G129" s="70"/>
      <c r="H129" s="121">
        <f>$F$3*D129</f>
        <v>3582.735</v>
      </c>
      <c r="I129" s="121">
        <f>$F$2*D129</f>
        <v>3806.346</v>
      </c>
      <c r="J129" s="121">
        <f t="shared" si="15"/>
        <v>3684.8429475</v>
      </c>
      <c r="K129" s="258"/>
      <c r="L129" s="157"/>
      <c r="M129" s="157"/>
      <c r="N129" s="156"/>
    </row>
    <row r="130" spans="1:14" ht="12.75" customHeight="1">
      <c r="A130" s="251" t="s">
        <v>2911</v>
      </c>
      <c r="B130" s="251" t="s">
        <v>2912</v>
      </c>
      <c r="C130" s="87"/>
      <c r="D130" s="252">
        <v>0.046</v>
      </c>
      <c r="E130" s="238"/>
      <c r="F130" s="121"/>
      <c r="G130" s="70"/>
      <c r="H130" s="121"/>
      <c r="I130" s="121"/>
      <c r="J130" s="121"/>
      <c r="K130" s="257"/>
      <c r="L130" s="157"/>
      <c r="M130" s="157"/>
      <c r="N130" s="156"/>
    </row>
    <row r="131" spans="1:14" ht="12.75" customHeight="1">
      <c r="A131" s="251" t="s">
        <v>1508</v>
      </c>
      <c r="B131" s="251" t="s">
        <v>1509</v>
      </c>
      <c r="C131" s="87"/>
      <c r="D131" s="252">
        <v>0.066</v>
      </c>
      <c r="E131" s="238"/>
      <c r="F131" s="121">
        <f t="shared" si="11"/>
        <v>4266.660255</v>
      </c>
      <c r="G131" s="70"/>
      <c r="H131" s="121">
        <f aca="true" t="shared" si="17" ref="H131:H136">$F$3*D131</f>
        <v>4148.43</v>
      </c>
      <c r="I131" s="121"/>
      <c r="J131" s="121">
        <f t="shared" si="15"/>
        <v>4266.660255</v>
      </c>
      <c r="K131" s="257"/>
      <c r="L131" s="157"/>
      <c r="M131" s="157"/>
      <c r="N131" s="156"/>
    </row>
    <row r="132" spans="1:14" ht="12.75" customHeight="1">
      <c r="A132" s="251" t="s">
        <v>1510</v>
      </c>
      <c r="B132" s="251" t="s">
        <v>2913</v>
      </c>
      <c r="C132" s="87"/>
      <c r="D132" s="252">
        <v>0.08</v>
      </c>
      <c r="E132" s="238"/>
      <c r="F132" s="121">
        <f t="shared" si="11"/>
        <v>5171.709400000001</v>
      </c>
      <c r="G132" s="70"/>
      <c r="H132" s="121">
        <f t="shared" si="17"/>
        <v>5028.400000000001</v>
      </c>
      <c r="I132" s="121"/>
      <c r="J132" s="121">
        <f t="shared" si="15"/>
        <v>5171.709400000001</v>
      </c>
      <c r="K132" s="257"/>
      <c r="L132" s="157"/>
      <c r="M132" s="157"/>
      <c r="N132" s="156"/>
    </row>
    <row r="133" spans="1:14" ht="12.75" customHeight="1">
      <c r="A133" s="251" t="s">
        <v>1512</v>
      </c>
      <c r="B133" s="251" t="s">
        <v>2914</v>
      </c>
      <c r="C133" s="87"/>
      <c r="D133" s="252">
        <v>0.035</v>
      </c>
      <c r="E133" s="239"/>
      <c r="F133" s="121"/>
      <c r="G133" s="70"/>
      <c r="H133" s="121"/>
      <c r="I133" s="121"/>
      <c r="J133" s="121"/>
      <c r="K133" s="257"/>
      <c r="L133" s="157"/>
      <c r="M133" s="157"/>
      <c r="N133" s="156"/>
    </row>
    <row r="134" spans="1:14" ht="12.75" customHeight="1">
      <c r="A134" s="251" t="s">
        <v>1514</v>
      </c>
      <c r="B134" s="251" t="s">
        <v>1515</v>
      </c>
      <c r="C134" s="147"/>
      <c r="D134" s="252">
        <v>1.93</v>
      </c>
      <c r="E134" s="238"/>
      <c r="F134" s="121">
        <f t="shared" si="11"/>
        <v>124767.48927499999</v>
      </c>
      <c r="G134" s="191"/>
      <c r="H134" s="121">
        <f t="shared" si="17"/>
        <v>121310.15</v>
      </c>
      <c r="I134" s="121">
        <f aca="true" t="shared" si="18" ref="I134:I139">$F$2*D134</f>
        <v>128881.54</v>
      </c>
      <c r="J134" s="121">
        <f t="shared" si="15"/>
        <v>124767.48927499999</v>
      </c>
      <c r="K134" s="256"/>
      <c r="L134" s="157"/>
      <c r="M134" s="157"/>
      <c r="N134" s="156"/>
    </row>
    <row r="135" spans="1:14" ht="12.75" customHeight="1">
      <c r="A135" s="251" t="s">
        <v>1516</v>
      </c>
      <c r="B135" s="251" t="s">
        <v>1517</v>
      </c>
      <c r="C135" s="147"/>
      <c r="D135" s="252">
        <v>1.582</v>
      </c>
      <c r="E135" s="240"/>
      <c r="F135" s="121">
        <f t="shared" si="11"/>
        <v>102270.55338499999</v>
      </c>
      <c r="G135" s="191"/>
      <c r="H135" s="121">
        <f t="shared" si="17"/>
        <v>99436.61</v>
      </c>
      <c r="I135" s="121">
        <f t="shared" si="18"/>
        <v>105642.796</v>
      </c>
      <c r="J135" s="121">
        <f t="shared" si="15"/>
        <v>102270.55338499999</v>
      </c>
      <c r="K135" s="256"/>
      <c r="L135" s="157"/>
      <c r="M135" s="157"/>
      <c r="N135" s="156"/>
    </row>
    <row r="136" spans="1:14" ht="12.75" customHeight="1">
      <c r="A136" s="251" t="s">
        <v>1518</v>
      </c>
      <c r="B136" s="251" t="s">
        <v>1519</v>
      </c>
      <c r="C136" s="147"/>
      <c r="D136" s="252">
        <v>1.787</v>
      </c>
      <c r="E136" s="240"/>
      <c r="F136" s="121">
        <f t="shared" si="11"/>
        <v>115523.05872249999</v>
      </c>
      <c r="G136" s="191"/>
      <c r="H136" s="121">
        <f t="shared" si="17"/>
        <v>112321.885</v>
      </c>
      <c r="I136" s="121">
        <f t="shared" si="18"/>
        <v>119332.286</v>
      </c>
      <c r="J136" s="121">
        <f t="shared" si="15"/>
        <v>115523.05872249999</v>
      </c>
      <c r="K136" s="256"/>
      <c r="L136" s="157"/>
      <c r="M136" s="157"/>
      <c r="N136" s="156"/>
    </row>
    <row r="137" spans="1:14" ht="12.75" customHeight="1">
      <c r="A137" s="251" t="s">
        <v>1520</v>
      </c>
      <c r="B137" s="251" t="s">
        <v>1521</v>
      </c>
      <c r="C137" s="147"/>
      <c r="D137" s="252">
        <v>0.375</v>
      </c>
      <c r="E137" s="240"/>
      <c r="F137" s="121">
        <f t="shared" si="11"/>
        <v>24242.3878125</v>
      </c>
      <c r="G137" s="191"/>
      <c r="H137" s="121">
        <f>$F$3*D137</f>
        <v>23570.625</v>
      </c>
      <c r="I137" s="121">
        <f t="shared" si="18"/>
        <v>25041.75</v>
      </c>
      <c r="J137" s="121">
        <f t="shared" si="15"/>
        <v>24242.3878125</v>
      </c>
      <c r="K137" s="256"/>
      <c r="L137" s="157"/>
      <c r="M137" s="157"/>
      <c r="N137" s="156"/>
    </row>
    <row r="138" spans="1:14" ht="12.75" customHeight="1">
      <c r="A138" s="251" t="s">
        <v>2915</v>
      </c>
      <c r="B138" s="251" t="s">
        <v>2916</v>
      </c>
      <c r="C138" s="147"/>
      <c r="D138" s="252">
        <v>0.663</v>
      </c>
      <c r="E138" s="240"/>
      <c r="F138" s="121">
        <f t="shared" si="11"/>
        <v>42860.541652500004</v>
      </c>
      <c r="G138" s="191"/>
      <c r="H138" s="121">
        <f>$F$3*D138</f>
        <v>41672.865000000005</v>
      </c>
      <c r="I138" s="121">
        <f t="shared" si="18"/>
        <v>44273.814000000006</v>
      </c>
      <c r="J138" s="121">
        <f t="shared" si="15"/>
        <v>42860.541652500004</v>
      </c>
      <c r="K138" s="256"/>
      <c r="L138" s="157"/>
      <c r="M138" s="157"/>
      <c r="N138" s="156"/>
    </row>
    <row r="139" spans="1:14" ht="12.75" customHeight="1">
      <c r="A139" s="251" t="s">
        <v>1524</v>
      </c>
      <c r="B139" s="251" t="s">
        <v>1525</v>
      </c>
      <c r="C139" s="147"/>
      <c r="D139" s="252">
        <v>0.283</v>
      </c>
      <c r="E139" s="240"/>
      <c r="F139" s="121">
        <f t="shared" si="11"/>
        <v>18294.9220025</v>
      </c>
      <c r="G139" s="191"/>
      <c r="H139" s="121">
        <f>$F$3*D139</f>
        <v>17787.965</v>
      </c>
      <c r="I139" s="121">
        <f t="shared" si="18"/>
        <v>18898.174</v>
      </c>
      <c r="J139" s="121">
        <f t="shared" si="15"/>
        <v>18294.9220025</v>
      </c>
      <c r="K139" s="256"/>
      <c r="L139" s="157"/>
      <c r="M139" s="157"/>
      <c r="N139" s="156"/>
    </row>
    <row r="140" spans="1:14" ht="12.75" customHeight="1">
      <c r="A140" s="251" t="s">
        <v>1526</v>
      </c>
      <c r="B140" s="251" t="s">
        <v>1527</v>
      </c>
      <c r="C140" s="155"/>
      <c r="D140" s="252">
        <v>0.187</v>
      </c>
      <c r="E140" s="240"/>
      <c r="F140" s="121">
        <f aca="true" t="shared" si="19" ref="F140:F204">$F$3*D140*$F$7</f>
        <v>12088.8707225</v>
      </c>
      <c r="G140" s="191"/>
      <c r="H140" s="121">
        <f>$F$3*D140</f>
        <v>11753.885</v>
      </c>
      <c r="I140" s="121">
        <f aca="true" t="shared" si="20" ref="I140:I145">$F$2*D140</f>
        <v>12487.486</v>
      </c>
      <c r="J140" s="121">
        <f t="shared" si="15"/>
        <v>12088.8707225</v>
      </c>
      <c r="K140" s="256"/>
      <c r="L140" s="157"/>
      <c r="M140" s="157"/>
      <c r="N140" s="156"/>
    </row>
    <row r="141" spans="1:14" ht="12.75" customHeight="1">
      <c r="A141" s="251" t="s">
        <v>2917</v>
      </c>
      <c r="B141" s="251" t="s">
        <v>2918</v>
      </c>
      <c r="C141" s="155"/>
      <c r="D141" s="252">
        <v>0.561</v>
      </c>
      <c r="E141" s="240"/>
      <c r="F141" s="121">
        <f t="shared" si="19"/>
        <v>36266.6121675</v>
      </c>
      <c r="G141" s="191"/>
      <c r="H141" s="121">
        <f>$F$3*D141</f>
        <v>35261.655000000006</v>
      </c>
      <c r="I141" s="121">
        <f t="shared" si="20"/>
        <v>37462.458000000006</v>
      </c>
      <c r="J141" s="121">
        <f t="shared" si="15"/>
        <v>36266.6121675</v>
      </c>
      <c r="K141" s="256"/>
      <c r="L141" s="157"/>
      <c r="M141" s="157"/>
      <c r="N141" s="156"/>
    </row>
    <row r="142" spans="1:14" ht="12.75" customHeight="1">
      <c r="A142" s="251" t="s">
        <v>2732</v>
      </c>
      <c r="B142" s="251" t="s">
        <v>2733</v>
      </c>
      <c r="C142" s="147"/>
      <c r="D142" s="252">
        <v>0.897</v>
      </c>
      <c r="E142" s="240"/>
      <c r="F142" s="121">
        <f t="shared" si="19"/>
        <v>57987.791647499995</v>
      </c>
      <c r="G142" s="191"/>
      <c r="H142" s="121">
        <f aca="true" t="shared" si="21" ref="H142:H149">$F$3*D142</f>
        <v>56380.935</v>
      </c>
      <c r="I142" s="121">
        <f t="shared" si="20"/>
        <v>59899.866</v>
      </c>
      <c r="J142" s="121">
        <f t="shared" si="15"/>
        <v>57987.791647499995</v>
      </c>
      <c r="K142" s="256"/>
      <c r="L142" s="157"/>
      <c r="M142" s="157"/>
      <c r="N142" s="156"/>
    </row>
    <row r="143" spans="1:14" ht="12.75" customHeight="1">
      <c r="A143" s="251" t="s">
        <v>2734</v>
      </c>
      <c r="B143" s="251" t="s">
        <v>2735</v>
      </c>
      <c r="C143" s="147"/>
      <c r="D143" s="252">
        <v>0.401</v>
      </c>
      <c r="E143" s="240"/>
      <c r="F143" s="121">
        <f t="shared" si="19"/>
        <v>25923.193367500004</v>
      </c>
      <c r="G143" s="191"/>
      <c r="H143" s="121">
        <f t="shared" si="21"/>
        <v>25204.855000000003</v>
      </c>
      <c r="I143" s="121">
        <f t="shared" si="20"/>
        <v>26777.978000000003</v>
      </c>
      <c r="J143" s="121">
        <f t="shared" si="15"/>
        <v>25923.193367500004</v>
      </c>
      <c r="K143" s="256"/>
      <c r="L143" s="157"/>
      <c r="M143" s="157"/>
      <c r="N143" s="156"/>
    </row>
    <row r="144" spans="1:14" ht="12.75" customHeight="1">
      <c r="A144" s="251" t="s">
        <v>2736</v>
      </c>
      <c r="B144" s="251" t="s">
        <v>3586</v>
      </c>
      <c r="C144" s="155"/>
      <c r="D144" s="252">
        <v>0.264</v>
      </c>
      <c r="E144" s="240"/>
      <c r="F144" s="121">
        <f t="shared" si="19"/>
        <v>17066.64102</v>
      </c>
      <c r="G144" s="191"/>
      <c r="H144" s="121">
        <f t="shared" si="21"/>
        <v>16593.72</v>
      </c>
      <c r="I144" s="121">
        <f t="shared" si="20"/>
        <v>17629.392</v>
      </c>
      <c r="J144" s="121">
        <f t="shared" si="15"/>
        <v>17066.64102</v>
      </c>
      <c r="K144" s="256"/>
      <c r="L144" s="157"/>
      <c r="M144" s="157"/>
      <c r="N144" s="156"/>
    </row>
    <row r="145" spans="1:14" ht="12.75" customHeight="1">
      <c r="A145" s="251" t="s">
        <v>1530</v>
      </c>
      <c r="B145" s="251" t="s">
        <v>2576</v>
      </c>
      <c r="C145" s="147"/>
      <c r="D145" s="252">
        <v>0.145</v>
      </c>
      <c r="E145" s="240"/>
      <c r="F145" s="121">
        <f t="shared" si="19"/>
        <v>9373.723287499999</v>
      </c>
      <c r="G145" s="191"/>
      <c r="H145" s="121">
        <f t="shared" si="21"/>
        <v>9113.974999999999</v>
      </c>
      <c r="I145" s="121">
        <f t="shared" si="20"/>
        <v>9682.81</v>
      </c>
      <c r="J145" s="121">
        <f t="shared" si="15"/>
        <v>9373.723287499999</v>
      </c>
      <c r="K145" s="256"/>
      <c r="L145" s="157"/>
      <c r="M145" s="157"/>
      <c r="N145" s="156"/>
    </row>
    <row r="146" spans="1:14" ht="12.75" customHeight="1">
      <c r="A146" s="251" t="s">
        <v>1532</v>
      </c>
      <c r="B146" s="251" t="s">
        <v>2787</v>
      </c>
      <c r="C146" s="155"/>
      <c r="D146" s="252">
        <v>0.412</v>
      </c>
      <c r="E146" s="240"/>
      <c r="F146" s="121">
        <f t="shared" si="19"/>
        <v>26634.303409999997</v>
      </c>
      <c r="G146" s="191"/>
      <c r="H146" s="121">
        <f t="shared" si="21"/>
        <v>25896.26</v>
      </c>
      <c r="I146" s="121">
        <f>$F$2*D146</f>
        <v>27512.536</v>
      </c>
      <c r="J146" s="121">
        <f t="shared" si="15"/>
        <v>26634.303409999997</v>
      </c>
      <c r="K146" s="256"/>
      <c r="L146" s="157"/>
      <c r="M146" s="157"/>
      <c r="N146" s="156"/>
    </row>
    <row r="147" spans="1:14" ht="12.75" customHeight="1">
      <c r="A147" s="251" t="s">
        <v>1534</v>
      </c>
      <c r="B147" s="251" t="s">
        <v>2788</v>
      </c>
      <c r="C147" s="155"/>
      <c r="D147" s="252">
        <v>0.232</v>
      </c>
      <c r="E147" s="240"/>
      <c r="F147" s="121">
        <f t="shared" si="19"/>
        <v>14997.957260000001</v>
      </c>
      <c r="G147" s="191"/>
      <c r="H147" s="121">
        <f t="shared" si="21"/>
        <v>14582.36</v>
      </c>
      <c r="I147" s="121">
        <f>$F$2*D147</f>
        <v>15492.496000000001</v>
      </c>
      <c r="J147" s="121">
        <f t="shared" si="15"/>
        <v>14997.957260000001</v>
      </c>
      <c r="K147" s="256"/>
      <c r="L147" s="157"/>
      <c r="M147" s="157"/>
      <c r="N147" s="156"/>
    </row>
    <row r="148" spans="1:14" ht="12.75" customHeight="1">
      <c r="A148" s="251" t="s">
        <v>2577</v>
      </c>
      <c r="B148" s="251" t="s">
        <v>3395</v>
      </c>
      <c r="C148" s="155"/>
      <c r="D148" s="252">
        <v>0.064</v>
      </c>
      <c r="E148" s="240"/>
      <c r="F148" s="121">
        <f t="shared" si="19"/>
        <v>4137.36752</v>
      </c>
      <c r="G148" s="191"/>
      <c r="H148" s="121">
        <f t="shared" si="21"/>
        <v>4022.7200000000003</v>
      </c>
      <c r="I148" s="121"/>
      <c r="J148" s="121">
        <f t="shared" si="15"/>
        <v>4137.36752</v>
      </c>
      <c r="K148" s="257"/>
      <c r="L148" s="157"/>
      <c r="M148" s="157"/>
      <c r="N148" s="156"/>
    </row>
    <row r="149" spans="1:14" s="56" customFormat="1" ht="12.75" customHeight="1">
      <c r="A149" s="251" t="s">
        <v>1536</v>
      </c>
      <c r="B149" s="251" t="s">
        <v>1537</v>
      </c>
      <c r="C149" s="155"/>
      <c r="D149" s="252">
        <v>0.254</v>
      </c>
      <c r="E149" s="240"/>
      <c r="F149" s="121">
        <f t="shared" si="19"/>
        <v>16420.177345</v>
      </c>
      <c r="G149" s="191"/>
      <c r="H149" s="121">
        <f t="shared" si="21"/>
        <v>15965.17</v>
      </c>
      <c r="I149" s="121">
        <f>$F$2*D149</f>
        <v>16961.612</v>
      </c>
      <c r="J149" s="121">
        <f t="shared" si="15"/>
        <v>16420.177345</v>
      </c>
      <c r="K149" s="256"/>
      <c r="L149" s="157"/>
      <c r="M149" s="157"/>
      <c r="N149" s="156"/>
    </row>
    <row r="150" spans="1:14" s="56" customFormat="1" ht="12.75" customHeight="1">
      <c r="A150" s="251" t="s">
        <v>2578</v>
      </c>
      <c r="B150" s="251" t="s">
        <v>3396</v>
      </c>
      <c r="C150" s="155"/>
      <c r="D150" s="252">
        <v>0.078</v>
      </c>
      <c r="E150" s="240"/>
      <c r="F150" s="121">
        <f t="shared" si="19"/>
        <v>5042.416665</v>
      </c>
      <c r="G150" s="191"/>
      <c r="H150" s="121">
        <f aca="true" t="shared" si="22" ref="H150:H165">$F$3*D150</f>
        <v>4902.69</v>
      </c>
      <c r="I150" s="121"/>
      <c r="J150" s="121">
        <f t="shared" si="15"/>
        <v>5042.416665</v>
      </c>
      <c r="K150" s="257"/>
      <c r="L150" s="157"/>
      <c r="M150" s="157"/>
      <c r="N150" s="156"/>
    </row>
    <row r="151" spans="1:14" ht="12.75" customHeight="1">
      <c r="A151" s="251" t="s">
        <v>2579</v>
      </c>
      <c r="B151" s="251" t="s">
        <v>3397</v>
      </c>
      <c r="C151" s="155"/>
      <c r="D151" s="252">
        <v>0.066</v>
      </c>
      <c r="E151" s="240"/>
      <c r="F151" s="121">
        <f t="shared" si="19"/>
        <v>4266.660255</v>
      </c>
      <c r="G151" s="191"/>
      <c r="H151" s="121">
        <f t="shared" si="22"/>
        <v>4148.43</v>
      </c>
      <c r="I151" s="121"/>
      <c r="J151" s="121">
        <f t="shared" si="15"/>
        <v>4266.660255</v>
      </c>
      <c r="K151" s="257"/>
      <c r="L151" s="157"/>
      <c r="M151" s="157"/>
      <c r="N151" s="156"/>
    </row>
    <row r="152" spans="1:14" ht="12.75" customHeight="1">
      <c r="A152" s="251" t="s">
        <v>2580</v>
      </c>
      <c r="B152" s="251" t="s">
        <v>3400</v>
      </c>
      <c r="C152" s="155"/>
      <c r="D152" s="252">
        <v>0.101</v>
      </c>
      <c r="E152" s="240"/>
      <c r="F152" s="121">
        <f t="shared" si="19"/>
        <v>6529.2831175</v>
      </c>
      <c r="G152" s="191"/>
      <c r="H152" s="121">
        <f t="shared" si="22"/>
        <v>6348.3550000000005</v>
      </c>
      <c r="I152" s="121"/>
      <c r="J152" s="121">
        <f t="shared" si="15"/>
        <v>6529.2831175</v>
      </c>
      <c r="K152" s="257"/>
      <c r="L152" s="157"/>
      <c r="M152" s="157"/>
      <c r="N152" s="156"/>
    </row>
    <row r="153" spans="1:14" ht="12.75" customHeight="1">
      <c r="A153" s="251" t="s">
        <v>2581</v>
      </c>
      <c r="B153" s="251" t="s">
        <v>3401</v>
      </c>
      <c r="C153" s="155"/>
      <c r="D153" s="252">
        <v>0.075</v>
      </c>
      <c r="E153" s="240"/>
      <c r="F153" s="121">
        <f t="shared" si="19"/>
        <v>4848.4775625</v>
      </c>
      <c r="G153" s="191"/>
      <c r="H153" s="121">
        <f t="shared" si="22"/>
        <v>4714.125</v>
      </c>
      <c r="I153" s="121"/>
      <c r="J153" s="121">
        <f t="shared" si="15"/>
        <v>4848.4775625</v>
      </c>
      <c r="K153" s="257"/>
      <c r="L153" s="157"/>
      <c r="M153" s="157"/>
      <c r="N153" s="156"/>
    </row>
    <row r="154" spans="1:14" ht="12.75" customHeight="1">
      <c r="A154" s="251" t="s">
        <v>2582</v>
      </c>
      <c r="B154" s="251" t="s">
        <v>3402</v>
      </c>
      <c r="C154" s="155"/>
      <c r="D154" s="252">
        <v>0.065</v>
      </c>
      <c r="E154" s="240"/>
      <c r="F154" s="121">
        <f t="shared" si="19"/>
        <v>4202.0138875</v>
      </c>
      <c r="G154" s="191"/>
      <c r="H154" s="121">
        <f t="shared" si="22"/>
        <v>4085.5750000000003</v>
      </c>
      <c r="I154" s="121"/>
      <c r="J154" s="121">
        <f t="shared" si="15"/>
        <v>4202.0138875</v>
      </c>
      <c r="K154" s="257"/>
      <c r="L154" s="157"/>
      <c r="M154" s="157"/>
      <c r="N154" s="156"/>
    </row>
    <row r="155" spans="1:14" ht="12.75" customHeight="1">
      <c r="A155" s="251" t="s">
        <v>2583</v>
      </c>
      <c r="B155" s="251" t="s">
        <v>3403</v>
      </c>
      <c r="C155" s="155"/>
      <c r="D155" s="252">
        <v>0.058</v>
      </c>
      <c r="E155" s="240"/>
      <c r="F155" s="121">
        <f t="shared" si="19"/>
        <v>3749.4893150000003</v>
      </c>
      <c r="G155" s="191"/>
      <c r="H155" s="121">
        <f t="shared" si="22"/>
        <v>3645.59</v>
      </c>
      <c r="I155" s="121"/>
      <c r="J155" s="121">
        <f t="shared" si="15"/>
        <v>3749.4893150000003</v>
      </c>
      <c r="K155" s="257"/>
      <c r="L155" s="157"/>
      <c r="M155" s="157"/>
      <c r="N155" s="156"/>
    </row>
    <row r="156" spans="1:14" ht="12.75" customHeight="1">
      <c r="A156" s="251" t="s">
        <v>2584</v>
      </c>
      <c r="B156" s="251" t="s">
        <v>3404</v>
      </c>
      <c r="C156" s="155"/>
      <c r="D156" s="252">
        <v>0.065</v>
      </c>
      <c r="E156" s="240"/>
      <c r="F156" s="121">
        <f t="shared" si="19"/>
        <v>4202.0138875</v>
      </c>
      <c r="G156" s="191"/>
      <c r="H156" s="121">
        <f t="shared" si="22"/>
        <v>4085.5750000000003</v>
      </c>
      <c r="I156" s="121"/>
      <c r="J156" s="121">
        <f t="shared" si="15"/>
        <v>4202.0138875</v>
      </c>
      <c r="K156" s="257"/>
      <c r="L156" s="157"/>
      <c r="M156" s="157"/>
      <c r="N156" s="156"/>
    </row>
    <row r="157" spans="1:14" ht="12.75" customHeight="1">
      <c r="A157" s="251" t="s">
        <v>2585</v>
      </c>
      <c r="B157" s="251" t="s">
        <v>3408</v>
      </c>
      <c r="C157" s="155"/>
      <c r="D157" s="252">
        <v>0.066</v>
      </c>
      <c r="E157" s="240"/>
      <c r="F157" s="121">
        <f t="shared" si="19"/>
        <v>4266.660255</v>
      </c>
      <c r="G157" s="191"/>
      <c r="H157" s="121">
        <f t="shared" si="22"/>
        <v>4148.43</v>
      </c>
      <c r="I157" s="121"/>
      <c r="J157" s="121">
        <f t="shared" si="15"/>
        <v>4266.660255</v>
      </c>
      <c r="K157" s="257"/>
      <c r="L157" s="157"/>
      <c r="M157" s="157"/>
      <c r="N157" s="156"/>
    </row>
    <row r="158" spans="1:14" ht="12.75" customHeight="1">
      <c r="A158" s="251" t="s">
        <v>2844</v>
      </c>
      <c r="B158" s="251" t="s">
        <v>3411</v>
      </c>
      <c r="C158" s="155"/>
      <c r="D158" s="252">
        <v>0.532</v>
      </c>
      <c r="E158" s="240"/>
      <c r="F158" s="121">
        <f t="shared" si="19"/>
        <v>34391.86751</v>
      </c>
      <c r="G158" s="191"/>
      <c r="H158" s="121">
        <f t="shared" si="22"/>
        <v>33438.86</v>
      </c>
      <c r="I158" s="121"/>
      <c r="J158" s="121">
        <f t="shared" si="15"/>
        <v>34391.86751</v>
      </c>
      <c r="K158" s="257"/>
      <c r="L158" s="157"/>
      <c r="M158" s="157"/>
      <c r="N158" s="156"/>
    </row>
    <row r="159" spans="1:14" ht="12.75" customHeight="1">
      <c r="A159" s="251" t="s">
        <v>2845</v>
      </c>
      <c r="B159" s="251" t="s">
        <v>3412</v>
      </c>
      <c r="C159" s="147"/>
      <c r="D159" s="252">
        <v>0.08</v>
      </c>
      <c r="E159" s="240"/>
      <c r="F159" s="121">
        <f t="shared" si="19"/>
        <v>5171.709400000001</v>
      </c>
      <c r="G159" s="191"/>
      <c r="H159" s="121">
        <f t="shared" si="22"/>
        <v>5028.400000000001</v>
      </c>
      <c r="I159" s="121"/>
      <c r="J159" s="121">
        <f t="shared" si="15"/>
        <v>5171.709400000001</v>
      </c>
      <c r="K159" s="257"/>
      <c r="L159" s="157"/>
      <c r="M159" s="157"/>
      <c r="N159" s="156"/>
    </row>
    <row r="160" spans="1:14" ht="12.75" customHeight="1">
      <c r="A160" s="251" t="s">
        <v>3587</v>
      </c>
      <c r="B160" s="251" t="s">
        <v>3588</v>
      </c>
      <c r="C160" s="147"/>
      <c r="D160" s="252">
        <v>0.039</v>
      </c>
      <c r="E160" s="240"/>
      <c r="F160" s="121">
        <f>$F$3*D160*$F$7</f>
        <v>2521.2083325</v>
      </c>
      <c r="G160" s="191"/>
      <c r="H160" s="121"/>
      <c r="I160" s="121"/>
      <c r="J160" s="121">
        <f>$F$3*D160*$J$7</f>
        <v>2521.2083325</v>
      </c>
      <c r="K160" s="257"/>
      <c r="L160" s="157"/>
      <c r="M160" s="157"/>
      <c r="N160" s="156"/>
    </row>
    <row r="161" spans="1:14" ht="12.75" customHeight="1">
      <c r="A161" s="251" t="s">
        <v>2586</v>
      </c>
      <c r="B161" s="251" t="s">
        <v>3413</v>
      </c>
      <c r="C161" s="147"/>
      <c r="D161" s="252">
        <v>0.063</v>
      </c>
      <c r="E161" s="240"/>
      <c r="F161" s="121">
        <f t="shared" si="19"/>
        <v>4072.7211525000002</v>
      </c>
      <c r="G161" s="191"/>
      <c r="H161" s="121">
        <f t="shared" si="22"/>
        <v>3959.8650000000002</v>
      </c>
      <c r="I161" s="121"/>
      <c r="J161" s="121">
        <f t="shared" si="15"/>
        <v>4072.7211525000002</v>
      </c>
      <c r="K161" s="257"/>
      <c r="L161" s="157"/>
      <c r="M161" s="157"/>
      <c r="N161" s="156"/>
    </row>
    <row r="162" spans="1:14" ht="12.75" customHeight="1">
      <c r="A162" s="251" t="s">
        <v>2587</v>
      </c>
      <c r="B162" s="251" t="s">
        <v>3414</v>
      </c>
      <c r="C162" s="147"/>
      <c r="D162" s="252">
        <v>0.059</v>
      </c>
      <c r="E162" s="240"/>
      <c r="F162" s="121">
        <f t="shared" si="19"/>
        <v>3814.1356825</v>
      </c>
      <c r="G162" s="191"/>
      <c r="H162" s="121">
        <f t="shared" si="22"/>
        <v>3708.4449999999997</v>
      </c>
      <c r="I162" s="121"/>
      <c r="J162" s="121">
        <f t="shared" si="15"/>
        <v>3814.1356825</v>
      </c>
      <c r="K162" s="257"/>
      <c r="L162" s="157"/>
      <c r="M162" s="157"/>
      <c r="N162" s="156"/>
    </row>
    <row r="163" spans="1:14" ht="12.75" customHeight="1">
      <c r="A163" s="251" t="s">
        <v>2588</v>
      </c>
      <c r="B163" s="251" t="s">
        <v>3415</v>
      </c>
      <c r="C163" s="147"/>
      <c r="D163" s="252">
        <v>0.069</v>
      </c>
      <c r="E163" s="240"/>
      <c r="F163" s="121">
        <f t="shared" si="19"/>
        <v>4460.599357500001</v>
      </c>
      <c r="G163" s="191"/>
      <c r="H163" s="121">
        <f t="shared" si="22"/>
        <v>4336.995000000001</v>
      </c>
      <c r="I163" s="121"/>
      <c r="J163" s="121">
        <f t="shared" si="15"/>
        <v>4460.599357500001</v>
      </c>
      <c r="K163" s="257"/>
      <c r="L163" s="157"/>
      <c r="M163" s="157"/>
      <c r="N163" s="156"/>
    </row>
    <row r="164" spans="1:14" ht="12.75" customHeight="1">
      <c r="A164" s="251" t="s">
        <v>2589</v>
      </c>
      <c r="B164" s="251" t="s">
        <v>3417</v>
      </c>
      <c r="C164" s="147"/>
      <c r="D164" s="252">
        <v>0.067</v>
      </c>
      <c r="E164" s="240"/>
      <c r="F164" s="121">
        <f t="shared" si="19"/>
        <v>4331.306622499999</v>
      </c>
      <c r="G164" s="191"/>
      <c r="H164" s="121">
        <f t="shared" si="22"/>
        <v>4211.285</v>
      </c>
      <c r="I164" s="121"/>
      <c r="J164" s="121">
        <f t="shared" si="15"/>
        <v>4331.306622499999</v>
      </c>
      <c r="K164" s="257"/>
      <c r="L164" s="157"/>
      <c r="M164" s="157"/>
      <c r="N164" s="156"/>
    </row>
    <row r="165" spans="1:14" ht="12.75" customHeight="1">
      <c r="A165" s="251" t="s">
        <v>1540</v>
      </c>
      <c r="B165" s="251" t="s">
        <v>1541</v>
      </c>
      <c r="C165" s="147"/>
      <c r="D165" s="252">
        <v>0.099</v>
      </c>
      <c r="E165" s="240"/>
      <c r="F165" s="121">
        <f t="shared" si="19"/>
        <v>6399.9903825</v>
      </c>
      <c r="G165" s="191"/>
      <c r="H165" s="121">
        <f t="shared" si="22"/>
        <v>6222.645</v>
      </c>
      <c r="I165" s="121">
        <f>$F$2*D165</f>
        <v>6611.022</v>
      </c>
      <c r="J165" s="121">
        <f t="shared" si="15"/>
        <v>6399.9903825</v>
      </c>
      <c r="K165" s="258"/>
      <c r="L165" s="157"/>
      <c r="M165" s="157"/>
      <c r="N165" s="156"/>
    </row>
    <row r="166" spans="1:14" ht="12.75" customHeight="1">
      <c r="A166" s="251" t="s">
        <v>1542</v>
      </c>
      <c r="B166" s="251" t="s">
        <v>1543</v>
      </c>
      <c r="C166" s="147"/>
      <c r="D166" s="252">
        <v>0.163</v>
      </c>
      <c r="E166" s="240"/>
      <c r="F166" s="121">
        <f t="shared" si="19"/>
        <v>10537.3579025</v>
      </c>
      <c r="G166" s="191"/>
      <c r="H166" s="121">
        <f>$F$3*D166</f>
        <v>10245.365</v>
      </c>
      <c r="I166" s="121">
        <f>$F$2*D166</f>
        <v>10884.814</v>
      </c>
      <c r="J166" s="121">
        <f t="shared" si="15"/>
        <v>10537.3579025</v>
      </c>
      <c r="K166" s="256"/>
      <c r="L166" s="157"/>
      <c r="M166" s="157"/>
      <c r="N166" s="156"/>
    </row>
    <row r="167" spans="1:14" ht="12.75" customHeight="1">
      <c r="A167" s="251" t="s">
        <v>1544</v>
      </c>
      <c r="B167" s="251" t="s">
        <v>1545</v>
      </c>
      <c r="C167" s="147"/>
      <c r="D167" s="252">
        <v>0.07</v>
      </c>
      <c r="E167" s="240"/>
      <c r="F167" s="121">
        <f t="shared" si="19"/>
        <v>4525.245725000001</v>
      </c>
      <c r="G167" s="191"/>
      <c r="H167" s="121">
        <f aca="true" t="shared" si="23" ref="H167:H177">$F$3*D167</f>
        <v>4399.85</v>
      </c>
      <c r="I167" s="121">
        <f>$F$2*D167</f>
        <v>4674.46</v>
      </c>
      <c r="J167" s="121">
        <f t="shared" si="15"/>
        <v>4525.245725000001</v>
      </c>
      <c r="K167" s="258"/>
      <c r="L167" s="157"/>
      <c r="M167" s="157"/>
      <c r="N167" s="156"/>
    </row>
    <row r="168" spans="1:14" ht="12.75" customHeight="1">
      <c r="A168" s="251" t="s">
        <v>1546</v>
      </c>
      <c r="B168" s="251" t="s">
        <v>1547</v>
      </c>
      <c r="C168" s="147"/>
      <c r="D168" s="252">
        <v>0.078</v>
      </c>
      <c r="E168" s="240"/>
      <c r="F168" s="121">
        <f t="shared" si="19"/>
        <v>5042.416665</v>
      </c>
      <c r="G168" s="191"/>
      <c r="H168" s="121">
        <f t="shared" si="23"/>
        <v>4902.69</v>
      </c>
      <c r="I168" s="121"/>
      <c r="J168" s="121">
        <f t="shared" si="15"/>
        <v>5042.416665</v>
      </c>
      <c r="K168" s="257"/>
      <c r="L168" s="157"/>
      <c r="M168" s="157"/>
      <c r="N168" s="156"/>
    </row>
    <row r="169" spans="1:14" ht="12.75" customHeight="1">
      <c r="A169" s="251" t="s">
        <v>1548</v>
      </c>
      <c r="B169" s="251" t="s">
        <v>1549</v>
      </c>
      <c r="C169" s="147"/>
      <c r="D169" s="252">
        <v>0.033</v>
      </c>
      <c r="E169" s="240"/>
      <c r="F169" s="121">
        <f t="shared" si="19"/>
        <v>2133.3301275</v>
      </c>
      <c r="G169" s="191"/>
      <c r="H169" s="121">
        <f t="shared" si="23"/>
        <v>2074.215</v>
      </c>
      <c r="I169" s="121"/>
      <c r="J169" s="121">
        <f t="shared" si="15"/>
        <v>2133.3301275</v>
      </c>
      <c r="K169" s="257"/>
      <c r="L169" s="157"/>
      <c r="M169" s="157"/>
      <c r="N169" s="156"/>
    </row>
    <row r="170" spans="1:14" ht="12.75" customHeight="1">
      <c r="A170" s="251" t="s">
        <v>1552</v>
      </c>
      <c r="B170" s="251" t="s">
        <v>1553</v>
      </c>
      <c r="C170" s="147"/>
      <c r="D170" s="252">
        <v>0.059</v>
      </c>
      <c r="E170" s="240"/>
      <c r="F170" s="121">
        <f t="shared" si="19"/>
        <v>3814.1356825</v>
      </c>
      <c r="G170" s="191"/>
      <c r="H170" s="121">
        <f t="shared" si="23"/>
        <v>3708.4449999999997</v>
      </c>
      <c r="I170" s="121"/>
      <c r="J170" s="121">
        <f t="shared" si="15"/>
        <v>3814.1356825</v>
      </c>
      <c r="K170" s="257"/>
      <c r="L170" s="157"/>
      <c r="M170" s="157"/>
      <c r="N170" s="156"/>
    </row>
    <row r="171" spans="1:14" ht="12.75" customHeight="1">
      <c r="A171" s="251" t="s">
        <v>1554</v>
      </c>
      <c r="B171" s="251" t="s">
        <v>1555</v>
      </c>
      <c r="C171" s="147"/>
      <c r="D171" s="252">
        <v>0.044</v>
      </c>
      <c r="E171" s="240"/>
      <c r="F171" s="121">
        <f t="shared" si="19"/>
        <v>2844.44017</v>
      </c>
      <c r="G171" s="191"/>
      <c r="H171" s="121">
        <f t="shared" si="23"/>
        <v>2765.62</v>
      </c>
      <c r="I171" s="121"/>
      <c r="J171" s="121">
        <f t="shared" si="15"/>
        <v>2844.44017</v>
      </c>
      <c r="K171" s="257"/>
      <c r="L171" s="157"/>
      <c r="M171" s="157"/>
      <c r="N171" s="156"/>
    </row>
    <row r="172" spans="1:14" ht="12.75" customHeight="1">
      <c r="A172" s="251" t="s">
        <v>1556</v>
      </c>
      <c r="B172" s="251" t="s">
        <v>1557</v>
      </c>
      <c r="C172" s="147"/>
      <c r="D172" s="252">
        <v>0.036</v>
      </c>
      <c r="E172" s="240"/>
      <c r="F172" s="121">
        <f t="shared" si="19"/>
        <v>2327.26923</v>
      </c>
      <c r="G172" s="191"/>
      <c r="H172" s="121">
        <f t="shared" si="23"/>
        <v>2262.7799999999997</v>
      </c>
      <c r="I172" s="121"/>
      <c r="J172" s="121">
        <f t="shared" si="15"/>
        <v>2327.26923</v>
      </c>
      <c r="K172" s="257"/>
      <c r="L172" s="157"/>
      <c r="M172" s="157"/>
      <c r="N172" s="156"/>
    </row>
    <row r="173" spans="1:14" ht="12.75" customHeight="1">
      <c r="A173" s="251" t="s">
        <v>1560</v>
      </c>
      <c r="B173" s="251" t="s">
        <v>1561</v>
      </c>
      <c r="C173" s="147"/>
      <c r="D173" s="252">
        <v>0.103</v>
      </c>
      <c r="E173" s="240"/>
      <c r="F173" s="121">
        <f t="shared" si="19"/>
        <v>6658.575852499999</v>
      </c>
      <c r="G173" s="191"/>
      <c r="H173" s="121">
        <f t="shared" si="23"/>
        <v>6474.065</v>
      </c>
      <c r="I173" s="121"/>
      <c r="J173" s="121">
        <f t="shared" si="15"/>
        <v>6658.575852499999</v>
      </c>
      <c r="K173" s="257"/>
      <c r="L173" s="157"/>
      <c r="M173" s="157"/>
      <c r="N173" s="156"/>
    </row>
    <row r="174" spans="1:14" ht="12.75" customHeight="1">
      <c r="A174" s="251" t="s">
        <v>1562</v>
      </c>
      <c r="B174" s="251" t="s">
        <v>1563</v>
      </c>
      <c r="C174" s="147"/>
      <c r="D174" s="252">
        <v>0.051</v>
      </c>
      <c r="E174" s="240"/>
      <c r="F174" s="121">
        <f t="shared" si="19"/>
        <v>3296.9647425</v>
      </c>
      <c r="G174" s="191"/>
      <c r="H174" s="121">
        <f t="shared" si="23"/>
        <v>3205.605</v>
      </c>
      <c r="I174" s="121"/>
      <c r="J174" s="121">
        <f aca="true" t="shared" si="24" ref="J174:J237">$F$3*D174*$J$7</f>
        <v>3296.9647425</v>
      </c>
      <c r="K174" s="257"/>
      <c r="L174" s="157"/>
      <c r="M174" s="157"/>
      <c r="N174" s="156"/>
    </row>
    <row r="175" spans="1:14" ht="12.75" customHeight="1">
      <c r="A175" s="251" t="s">
        <v>2919</v>
      </c>
      <c r="B175" s="251" t="s">
        <v>2920</v>
      </c>
      <c r="C175" s="147"/>
      <c r="D175" s="252">
        <v>0.037</v>
      </c>
      <c r="E175" s="240"/>
      <c r="F175" s="121"/>
      <c r="G175" s="191"/>
      <c r="H175" s="121"/>
      <c r="I175" s="121"/>
      <c r="J175" s="121"/>
      <c r="K175" s="257"/>
      <c r="L175" s="157"/>
      <c r="M175" s="157"/>
      <c r="N175" s="156"/>
    </row>
    <row r="176" spans="1:14" ht="12.75" customHeight="1">
      <c r="A176" s="251" t="s">
        <v>1564</v>
      </c>
      <c r="B176" s="251" t="s">
        <v>1565</v>
      </c>
      <c r="C176" s="147"/>
      <c r="D176" s="252">
        <v>0.055</v>
      </c>
      <c r="E176" s="240"/>
      <c r="F176" s="121">
        <f t="shared" si="19"/>
        <v>3555.5502125</v>
      </c>
      <c r="G176" s="191"/>
      <c r="H176" s="121">
        <f t="shared" si="23"/>
        <v>3457.025</v>
      </c>
      <c r="I176" s="121"/>
      <c r="J176" s="121">
        <f t="shared" si="24"/>
        <v>3555.5502125</v>
      </c>
      <c r="K176" s="257"/>
      <c r="L176" s="157"/>
      <c r="M176" s="157"/>
      <c r="N176" s="156"/>
    </row>
    <row r="177" spans="1:14" ht="12.75" customHeight="1">
      <c r="A177" s="251" t="s">
        <v>1566</v>
      </c>
      <c r="B177" s="251" t="s">
        <v>2921</v>
      </c>
      <c r="C177" s="147"/>
      <c r="D177" s="252">
        <v>0.068</v>
      </c>
      <c r="E177" s="240"/>
      <c r="F177" s="121">
        <f t="shared" si="19"/>
        <v>4395.95299</v>
      </c>
      <c r="G177" s="191"/>
      <c r="H177" s="121">
        <f t="shared" si="23"/>
        <v>4274.14</v>
      </c>
      <c r="I177" s="121"/>
      <c r="J177" s="121">
        <f t="shared" si="24"/>
        <v>4395.95299</v>
      </c>
      <c r="K177" s="257"/>
      <c r="L177" s="157"/>
      <c r="M177" s="157"/>
      <c r="N177" s="156"/>
    </row>
    <row r="178" spans="1:14" ht="12.75" customHeight="1">
      <c r="A178" s="251" t="s">
        <v>1568</v>
      </c>
      <c r="B178" s="251" t="s">
        <v>2922</v>
      </c>
      <c r="C178" s="147"/>
      <c r="D178" s="252">
        <v>0.026</v>
      </c>
      <c r="E178" s="240"/>
      <c r="F178" s="121"/>
      <c r="G178" s="191"/>
      <c r="H178" s="125"/>
      <c r="I178" s="121"/>
      <c r="J178" s="121"/>
      <c r="K178" s="257"/>
      <c r="L178" s="157"/>
      <c r="M178" s="157"/>
      <c r="N178" s="156"/>
    </row>
    <row r="179" spans="1:14" ht="12.75" customHeight="1">
      <c r="A179" s="251" t="s">
        <v>1570</v>
      </c>
      <c r="B179" s="251" t="s">
        <v>1571</v>
      </c>
      <c r="C179" s="147"/>
      <c r="D179" s="252">
        <v>1.432</v>
      </c>
      <c r="E179" s="240"/>
      <c r="F179" s="121">
        <f t="shared" si="19"/>
        <v>92573.59826</v>
      </c>
      <c r="G179" s="191"/>
      <c r="H179" s="121">
        <f>$F$3*D179</f>
        <v>90008.36</v>
      </c>
      <c r="I179" s="121">
        <f aca="true" t="shared" si="25" ref="I179:I188">$F$2*D179</f>
        <v>95626.09599999999</v>
      </c>
      <c r="J179" s="121">
        <f t="shared" si="24"/>
        <v>92573.59826</v>
      </c>
      <c r="K179" s="256"/>
      <c r="L179" s="157"/>
      <c r="M179" s="157"/>
      <c r="N179" s="156"/>
    </row>
    <row r="180" spans="1:14" ht="12.75" customHeight="1">
      <c r="A180" s="251" t="s">
        <v>1572</v>
      </c>
      <c r="B180" s="251" t="s">
        <v>1573</v>
      </c>
      <c r="C180" s="147"/>
      <c r="D180" s="252">
        <v>0.155</v>
      </c>
      <c r="E180" s="240"/>
      <c r="F180" s="121">
        <f t="shared" si="19"/>
        <v>10020.1869625</v>
      </c>
      <c r="G180" s="191"/>
      <c r="H180" s="121">
        <f>$F$3*D180</f>
        <v>9742.525</v>
      </c>
      <c r="I180" s="121">
        <f t="shared" si="25"/>
        <v>10350.59</v>
      </c>
      <c r="J180" s="121">
        <f t="shared" si="24"/>
        <v>10020.1869625</v>
      </c>
      <c r="K180" s="256"/>
      <c r="L180" s="157"/>
      <c r="M180" s="157"/>
      <c r="N180" s="156"/>
    </row>
    <row r="181" spans="1:14" ht="12.75" customHeight="1">
      <c r="A181" s="251" t="s">
        <v>1574</v>
      </c>
      <c r="B181" s="251" t="s">
        <v>1575</v>
      </c>
      <c r="C181" s="147"/>
      <c r="D181" s="252">
        <v>0.45</v>
      </c>
      <c r="E181" s="240"/>
      <c r="F181" s="121">
        <f t="shared" si="19"/>
        <v>29090.865374999998</v>
      </c>
      <c r="G181" s="191"/>
      <c r="H181" s="121">
        <f>$F$3*D181</f>
        <v>28284.75</v>
      </c>
      <c r="I181" s="121">
        <f t="shared" si="25"/>
        <v>30050.100000000002</v>
      </c>
      <c r="J181" s="121">
        <f t="shared" si="24"/>
        <v>29090.865374999998</v>
      </c>
      <c r="K181" s="256"/>
      <c r="L181" s="157"/>
      <c r="M181" s="157"/>
      <c r="N181" s="156"/>
    </row>
    <row r="182" spans="1:14" ht="12.75" customHeight="1">
      <c r="A182" s="251" t="s">
        <v>1576</v>
      </c>
      <c r="B182" s="251" t="s">
        <v>1577</v>
      </c>
      <c r="C182" s="147"/>
      <c r="D182" s="252">
        <v>0.142</v>
      </c>
      <c r="E182" s="240"/>
      <c r="F182" s="121">
        <f t="shared" si="19"/>
        <v>9179.784185</v>
      </c>
      <c r="G182" s="191"/>
      <c r="H182" s="121">
        <f>$F$3*D182</f>
        <v>8925.41</v>
      </c>
      <c r="I182" s="121">
        <f t="shared" si="25"/>
        <v>9482.475999999999</v>
      </c>
      <c r="J182" s="121">
        <f t="shared" si="24"/>
        <v>9179.784185</v>
      </c>
      <c r="K182" s="256"/>
      <c r="L182" s="157"/>
      <c r="M182" s="157"/>
      <c r="N182" s="156"/>
    </row>
    <row r="183" spans="1:14" ht="12.75" customHeight="1">
      <c r="A183" s="251" t="s">
        <v>1578</v>
      </c>
      <c r="B183" s="251" t="s">
        <v>1579</v>
      </c>
      <c r="C183" s="147"/>
      <c r="D183" s="252">
        <v>0.207</v>
      </c>
      <c r="E183" s="136"/>
      <c r="F183" s="121">
        <f t="shared" si="19"/>
        <v>13381.798072499998</v>
      </c>
      <c r="G183" s="191"/>
      <c r="H183" s="121">
        <f>$F$3*D183</f>
        <v>13010.984999999999</v>
      </c>
      <c r="I183" s="121">
        <f t="shared" si="25"/>
        <v>13823.045999999998</v>
      </c>
      <c r="J183" s="121">
        <f t="shared" si="24"/>
        <v>13381.798072499998</v>
      </c>
      <c r="K183" s="256"/>
      <c r="L183" s="157"/>
      <c r="M183" s="157"/>
      <c r="N183" s="156"/>
    </row>
    <row r="184" spans="1:14" ht="12.75" customHeight="1">
      <c r="A184" s="251" t="s">
        <v>1580</v>
      </c>
      <c r="B184" s="251" t="s">
        <v>1581</v>
      </c>
      <c r="C184" s="147"/>
      <c r="D184" s="252">
        <v>0.222</v>
      </c>
      <c r="E184" s="136"/>
      <c r="F184" s="121">
        <f t="shared" si="19"/>
        <v>14351.493584999998</v>
      </c>
      <c r="G184" s="191"/>
      <c r="H184" s="121">
        <f aca="true" t="shared" si="26" ref="H184:H196">$F$3*D184</f>
        <v>13953.81</v>
      </c>
      <c r="I184" s="121">
        <f t="shared" si="25"/>
        <v>14824.716</v>
      </c>
      <c r="J184" s="121">
        <f t="shared" si="24"/>
        <v>14351.493584999998</v>
      </c>
      <c r="K184" s="256"/>
      <c r="L184" s="157"/>
      <c r="M184" s="157"/>
      <c r="N184" s="156"/>
    </row>
    <row r="185" spans="1:14" ht="12.75" customHeight="1">
      <c r="A185" s="251" t="s">
        <v>1582</v>
      </c>
      <c r="B185" s="251" t="s">
        <v>1583</v>
      </c>
      <c r="C185" s="155"/>
      <c r="D185" s="252">
        <v>0.337</v>
      </c>
      <c r="E185" s="136"/>
      <c r="F185" s="121">
        <f t="shared" si="19"/>
        <v>21785.8258475</v>
      </c>
      <c r="G185" s="191"/>
      <c r="H185" s="121">
        <f t="shared" si="26"/>
        <v>21182.135000000002</v>
      </c>
      <c r="I185" s="121">
        <f t="shared" si="25"/>
        <v>22504.186</v>
      </c>
      <c r="J185" s="121">
        <f t="shared" si="24"/>
        <v>21785.8258475</v>
      </c>
      <c r="K185" s="256"/>
      <c r="L185" s="157"/>
      <c r="M185" s="157"/>
      <c r="N185" s="156"/>
    </row>
    <row r="186" spans="1:14" ht="12.75" customHeight="1">
      <c r="A186" s="251" t="s">
        <v>1584</v>
      </c>
      <c r="B186" s="251" t="s">
        <v>1585</v>
      </c>
      <c r="C186" s="155"/>
      <c r="D186" s="252">
        <v>0.423</v>
      </c>
      <c r="E186" s="136"/>
      <c r="F186" s="121">
        <f t="shared" si="19"/>
        <v>27345.4134525</v>
      </c>
      <c r="G186" s="191"/>
      <c r="H186" s="121">
        <f t="shared" si="26"/>
        <v>26587.665</v>
      </c>
      <c r="I186" s="121">
        <f t="shared" si="25"/>
        <v>28247.093999999997</v>
      </c>
      <c r="J186" s="121">
        <f t="shared" si="24"/>
        <v>27345.4134525</v>
      </c>
      <c r="K186" s="256"/>
      <c r="L186" s="157"/>
      <c r="M186" s="157"/>
      <c r="N186" s="156"/>
    </row>
    <row r="187" spans="1:14" ht="12.75" customHeight="1">
      <c r="A187" s="251" t="s">
        <v>1586</v>
      </c>
      <c r="B187" s="251" t="s">
        <v>2923</v>
      </c>
      <c r="C187" s="155"/>
      <c r="D187" s="252">
        <v>0.529</v>
      </c>
      <c r="E187" s="136"/>
      <c r="F187" s="121">
        <f t="shared" si="19"/>
        <v>34197.928407499996</v>
      </c>
      <c r="G187" s="191"/>
      <c r="H187" s="121">
        <f t="shared" si="26"/>
        <v>33250.295</v>
      </c>
      <c r="I187" s="121">
        <f t="shared" si="25"/>
        <v>35325.562000000005</v>
      </c>
      <c r="J187" s="121">
        <f t="shared" si="24"/>
        <v>34197.928407499996</v>
      </c>
      <c r="K187" s="256"/>
      <c r="L187" s="157"/>
      <c r="M187" s="157"/>
      <c r="N187" s="156"/>
    </row>
    <row r="188" spans="1:14" ht="12.75" customHeight="1">
      <c r="A188" s="251" t="s">
        <v>1588</v>
      </c>
      <c r="B188" s="251" t="s">
        <v>1589</v>
      </c>
      <c r="C188" s="155"/>
      <c r="D188" s="252">
        <v>0.358</v>
      </c>
      <c r="E188" s="136"/>
      <c r="F188" s="121">
        <f t="shared" si="19"/>
        <v>23143.399565</v>
      </c>
      <c r="G188" s="191"/>
      <c r="H188" s="121">
        <f t="shared" si="26"/>
        <v>22502.09</v>
      </c>
      <c r="I188" s="121">
        <f t="shared" si="25"/>
        <v>23906.523999999998</v>
      </c>
      <c r="J188" s="121">
        <f t="shared" si="24"/>
        <v>23143.399565</v>
      </c>
      <c r="K188" s="256"/>
      <c r="L188" s="157"/>
      <c r="M188" s="157"/>
      <c r="N188" s="156"/>
    </row>
    <row r="189" spans="1:14" ht="12.75" customHeight="1">
      <c r="A189" s="251" t="s">
        <v>1590</v>
      </c>
      <c r="B189" s="251" t="s">
        <v>2789</v>
      </c>
      <c r="C189" s="155"/>
      <c r="D189" s="252">
        <v>0.29</v>
      </c>
      <c r="E189" s="136"/>
      <c r="F189" s="121">
        <f t="shared" si="19"/>
        <v>18747.446574999998</v>
      </c>
      <c r="G189" s="191"/>
      <c r="H189" s="121">
        <f t="shared" si="26"/>
        <v>18227.949999999997</v>
      </c>
      <c r="I189" s="121">
        <f>$F$2*D189</f>
        <v>19365.62</v>
      </c>
      <c r="J189" s="121">
        <f t="shared" si="24"/>
        <v>18747.446574999998</v>
      </c>
      <c r="K189" s="256"/>
      <c r="L189" s="157"/>
      <c r="M189" s="157"/>
      <c r="N189" s="156"/>
    </row>
    <row r="190" spans="1:14" ht="12.75" customHeight="1">
      <c r="A190" s="251" t="s">
        <v>2846</v>
      </c>
      <c r="B190" s="251" t="s">
        <v>3421</v>
      </c>
      <c r="C190" s="155"/>
      <c r="D190" s="252">
        <v>0.218</v>
      </c>
      <c r="E190" s="136"/>
      <c r="F190" s="121">
        <f t="shared" si="19"/>
        <v>14092.908114999998</v>
      </c>
      <c r="G190" s="191"/>
      <c r="H190" s="121">
        <f t="shared" si="26"/>
        <v>13702.39</v>
      </c>
      <c r="I190" s="121"/>
      <c r="J190" s="121">
        <f t="shared" si="24"/>
        <v>14092.908114999998</v>
      </c>
      <c r="K190" s="257"/>
      <c r="L190" s="157"/>
      <c r="M190" s="157"/>
      <c r="N190" s="156"/>
    </row>
    <row r="191" spans="1:14" ht="12.75" customHeight="1">
      <c r="A191" s="251" t="s">
        <v>2847</v>
      </c>
      <c r="B191" s="251" t="s">
        <v>3422</v>
      </c>
      <c r="C191" s="147"/>
      <c r="D191" s="252">
        <v>0.096</v>
      </c>
      <c r="E191" s="136"/>
      <c r="F191" s="121">
        <f t="shared" si="19"/>
        <v>6206.05128</v>
      </c>
      <c r="G191" s="191"/>
      <c r="H191" s="121">
        <f t="shared" si="26"/>
        <v>6034.08</v>
      </c>
      <c r="I191" s="121"/>
      <c r="J191" s="121">
        <f t="shared" si="24"/>
        <v>6206.05128</v>
      </c>
      <c r="K191" s="257"/>
      <c r="L191" s="157"/>
      <c r="M191" s="157"/>
      <c r="N191" s="156"/>
    </row>
    <row r="192" spans="1:14" ht="12.75" customHeight="1">
      <c r="A192" s="251" t="s">
        <v>2590</v>
      </c>
      <c r="B192" s="251" t="s">
        <v>3423</v>
      </c>
      <c r="C192" s="147"/>
      <c r="D192" s="252">
        <v>0.061</v>
      </c>
      <c r="E192" s="136"/>
      <c r="F192" s="121">
        <f t="shared" si="19"/>
        <v>3943.4284175</v>
      </c>
      <c r="G192" s="191"/>
      <c r="H192" s="121">
        <f t="shared" si="26"/>
        <v>3834.1549999999997</v>
      </c>
      <c r="I192" s="121"/>
      <c r="J192" s="121">
        <f t="shared" si="24"/>
        <v>3943.4284175</v>
      </c>
      <c r="K192" s="257"/>
      <c r="L192" s="157"/>
      <c r="M192" s="157"/>
      <c r="N192" s="156"/>
    </row>
    <row r="193" spans="1:14" ht="12.75" customHeight="1">
      <c r="A193" s="251" t="s">
        <v>2591</v>
      </c>
      <c r="B193" s="251" t="s">
        <v>3424</v>
      </c>
      <c r="C193" s="147"/>
      <c r="D193" s="252">
        <v>0.088</v>
      </c>
      <c r="E193" s="136"/>
      <c r="F193" s="121">
        <f t="shared" si="19"/>
        <v>5688.88034</v>
      </c>
      <c r="G193" s="191"/>
      <c r="H193" s="121">
        <f t="shared" si="26"/>
        <v>5531.24</v>
      </c>
      <c r="I193" s="121"/>
      <c r="J193" s="121">
        <f t="shared" si="24"/>
        <v>5688.88034</v>
      </c>
      <c r="K193" s="257"/>
      <c r="L193" s="157"/>
      <c r="M193" s="157"/>
      <c r="N193" s="156"/>
    </row>
    <row r="194" spans="1:14" ht="12.75" customHeight="1">
      <c r="A194" s="251" t="s">
        <v>2592</v>
      </c>
      <c r="B194" s="251" t="s">
        <v>3425</v>
      </c>
      <c r="C194" s="147"/>
      <c r="D194" s="252">
        <v>0.089</v>
      </c>
      <c r="E194" s="136"/>
      <c r="F194" s="121">
        <f t="shared" si="19"/>
        <v>5753.526707499999</v>
      </c>
      <c r="G194" s="191"/>
      <c r="H194" s="121">
        <f t="shared" si="26"/>
        <v>5594.094999999999</v>
      </c>
      <c r="I194" s="121"/>
      <c r="J194" s="121">
        <f t="shared" si="24"/>
        <v>5753.526707499999</v>
      </c>
      <c r="K194" s="257"/>
      <c r="L194" s="157"/>
      <c r="M194" s="157"/>
      <c r="N194" s="156"/>
    </row>
    <row r="195" spans="1:14" ht="12.75" customHeight="1">
      <c r="A195" s="251" t="s">
        <v>2593</v>
      </c>
      <c r="B195" s="251" t="s">
        <v>3429</v>
      </c>
      <c r="C195" s="147"/>
      <c r="D195" s="252">
        <v>0.066</v>
      </c>
      <c r="E195" s="136"/>
      <c r="F195" s="121">
        <f t="shared" si="19"/>
        <v>4266.660255</v>
      </c>
      <c r="G195" s="191"/>
      <c r="H195" s="121">
        <f t="shared" si="26"/>
        <v>4148.43</v>
      </c>
      <c r="I195" s="121"/>
      <c r="J195" s="121">
        <f t="shared" si="24"/>
        <v>4266.660255</v>
      </c>
      <c r="K195" s="257"/>
      <c r="L195" s="157"/>
      <c r="M195" s="157"/>
      <c r="N195" s="156"/>
    </row>
    <row r="196" spans="1:14" ht="12.75" customHeight="1">
      <c r="A196" s="251" t="s">
        <v>2594</v>
      </c>
      <c r="B196" s="251" t="s">
        <v>3432</v>
      </c>
      <c r="C196" s="147"/>
      <c r="D196" s="252">
        <v>0.06</v>
      </c>
      <c r="E196" s="136"/>
      <c r="F196" s="121">
        <f t="shared" si="19"/>
        <v>3878.78205</v>
      </c>
      <c r="G196" s="191"/>
      <c r="H196" s="121">
        <f t="shared" si="26"/>
        <v>3771.2999999999997</v>
      </c>
      <c r="I196" s="121"/>
      <c r="J196" s="121">
        <f t="shared" si="24"/>
        <v>3878.78205</v>
      </c>
      <c r="K196" s="257"/>
      <c r="L196" s="157"/>
      <c r="M196" s="157"/>
      <c r="N196" s="156"/>
    </row>
    <row r="197" spans="1:14" ht="12.75" customHeight="1">
      <c r="A197" s="251" t="s">
        <v>1592</v>
      </c>
      <c r="B197" s="251" t="s">
        <v>1593</v>
      </c>
      <c r="C197" s="147"/>
      <c r="D197" s="252">
        <v>0.288</v>
      </c>
      <c r="E197" s="136"/>
      <c r="F197" s="121">
        <f t="shared" si="19"/>
        <v>18618.15384</v>
      </c>
      <c r="G197" s="191"/>
      <c r="H197" s="121">
        <f>$F$3*D197</f>
        <v>18102.239999999998</v>
      </c>
      <c r="I197" s="121">
        <f>$F$2*D197</f>
        <v>19232.064</v>
      </c>
      <c r="J197" s="121">
        <f t="shared" si="24"/>
        <v>18618.15384</v>
      </c>
      <c r="K197" s="258"/>
      <c r="L197" s="157"/>
      <c r="M197" s="157"/>
      <c r="N197" s="156"/>
    </row>
    <row r="198" spans="1:14" ht="12.75" customHeight="1">
      <c r="A198" s="251" t="s">
        <v>1594</v>
      </c>
      <c r="B198" s="251" t="s">
        <v>1595</v>
      </c>
      <c r="C198" s="147"/>
      <c r="D198" s="252">
        <v>0.14</v>
      </c>
      <c r="E198" s="136"/>
      <c r="F198" s="121">
        <f t="shared" si="19"/>
        <v>9050.491450000001</v>
      </c>
      <c r="G198" s="191"/>
      <c r="H198" s="121">
        <f>$F$3*D198</f>
        <v>8799.7</v>
      </c>
      <c r="I198" s="121">
        <f>$F$2*D198</f>
        <v>9348.92</v>
      </c>
      <c r="J198" s="121">
        <f t="shared" si="24"/>
        <v>9050.491450000001</v>
      </c>
      <c r="K198" s="258"/>
      <c r="L198" s="157"/>
      <c r="M198" s="157"/>
      <c r="N198" s="156"/>
    </row>
    <row r="199" spans="1:14" ht="12.75" customHeight="1">
      <c r="A199" s="251" t="s">
        <v>1596</v>
      </c>
      <c r="B199" s="251" t="s">
        <v>1597</v>
      </c>
      <c r="C199" s="147"/>
      <c r="D199" s="252">
        <v>0.136</v>
      </c>
      <c r="E199" s="136"/>
      <c r="F199" s="121">
        <f t="shared" si="19"/>
        <v>8791.90598</v>
      </c>
      <c r="G199" s="191"/>
      <c r="H199" s="121">
        <f>$F$3*D199</f>
        <v>8548.28</v>
      </c>
      <c r="I199" s="121">
        <f>$F$2*D199</f>
        <v>9081.808</v>
      </c>
      <c r="J199" s="121">
        <f t="shared" si="24"/>
        <v>8791.90598</v>
      </c>
      <c r="K199" s="258"/>
      <c r="L199" s="157"/>
      <c r="M199" s="157"/>
      <c r="N199" s="156"/>
    </row>
    <row r="200" spans="1:14" ht="12.75" customHeight="1">
      <c r="A200" s="251" t="s">
        <v>1598</v>
      </c>
      <c r="B200" s="251" t="s">
        <v>1599</v>
      </c>
      <c r="C200" s="147"/>
      <c r="D200" s="252">
        <v>0.058</v>
      </c>
      <c r="E200" s="136"/>
      <c r="F200" s="121">
        <f t="shared" si="19"/>
        <v>3749.4893150000003</v>
      </c>
      <c r="G200" s="191"/>
      <c r="H200" s="121">
        <f>$F$3*D200</f>
        <v>3645.59</v>
      </c>
      <c r="I200" s="121"/>
      <c r="J200" s="121">
        <f t="shared" si="24"/>
        <v>3749.4893150000003</v>
      </c>
      <c r="K200" s="257"/>
      <c r="L200" s="157"/>
      <c r="M200" s="157"/>
      <c r="N200" s="156"/>
    </row>
    <row r="201" spans="1:14" ht="12.75" customHeight="1">
      <c r="A201" s="251" t="s">
        <v>1600</v>
      </c>
      <c r="B201" s="251" t="s">
        <v>1601</v>
      </c>
      <c r="C201" s="147"/>
      <c r="D201" s="252">
        <v>0.109</v>
      </c>
      <c r="E201" s="136"/>
      <c r="F201" s="121">
        <f t="shared" si="19"/>
        <v>7046.454057499999</v>
      </c>
      <c r="G201" s="191"/>
      <c r="H201" s="121">
        <f aca="true" t="shared" si="27" ref="H201:H211">$F$3*D201</f>
        <v>6851.195</v>
      </c>
      <c r="I201" s="121">
        <f aca="true" t="shared" si="28" ref="I201:I207">$F$2*D201</f>
        <v>7278.802</v>
      </c>
      <c r="J201" s="121">
        <f t="shared" si="24"/>
        <v>7046.454057499999</v>
      </c>
      <c r="K201" s="258"/>
      <c r="L201" s="157"/>
      <c r="M201" s="157"/>
      <c r="N201" s="156"/>
    </row>
    <row r="202" spans="1:14" ht="12.75" customHeight="1">
      <c r="A202" s="251" t="s">
        <v>1602</v>
      </c>
      <c r="B202" s="251" t="s">
        <v>1603</v>
      </c>
      <c r="C202" s="147"/>
      <c r="D202" s="252">
        <v>0.117</v>
      </c>
      <c r="E202" s="136"/>
      <c r="F202" s="121">
        <f t="shared" si="19"/>
        <v>7563.624997500001</v>
      </c>
      <c r="G202" s="191"/>
      <c r="H202" s="121">
        <f t="shared" si="27"/>
        <v>7354.035000000001</v>
      </c>
      <c r="I202" s="121">
        <f t="shared" si="28"/>
        <v>7813.026000000001</v>
      </c>
      <c r="J202" s="121">
        <f t="shared" si="24"/>
        <v>7563.624997500001</v>
      </c>
      <c r="K202" s="258"/>
      <c r="L202" s="157"/>
      <c r="M202" s="157"/>
      <c r="N202" s="156"/>
    </row>
    <row r="203" spans="1:14" ht="12.75" customHeight="1">
      <c r="A203" s="251" t="s">
        <v>1604</v>
      </c>
      <c r="B203" s="251" t="s">
        <v>1605</v>
      </c>
      <c r="C203" s="147"/>
      <c r="D203" s="252">
        <v>0.108</v>
      </c>
      <c r="E203" s="136"/>
      <c r="F203" s="121">
        <f t="shared" si="19"/>
        <v>6981.80769</v>
      </c>
      <c r="G203" s="191"/>
      <c r="H203" s="121">
        <f t="shared" si="27"/>
        <v>6788.34</v>
      </c>
      <c r="I203" s="121">
        <f t="shared" si="28"/>
        <v>7212.024</v>
      </c>
      <c r="J203" s="121">
        <f t="shared" si="24"/>
        <v>6981.80769</v>
      </c>
      <c r="K203" s="258"/>
      <c r="L203" s="157"/>
      <c r="M203" s="157"/>
      <c r="N203" s="156"/>
    </row>
    <row r="204" spans="1:14" ht="12.75" customHeight="1">
      <c r="A204" s="251" t="s">
        <v>1606</v>
      </c>
      <c r="B204" s="251" t="s">
        <v>1607</v>
      </c>
      <c r="C204" s="147"/>
      <c r="D204" s="252">
        <v>0.09</v>
      </c>
      <c r="E204" s="136"/>
      <c r="F204" s="121">
        <f t="shared" si="19"/>
        <v>5818.173075</v>
      </c>
      <c r="G204" s="191"/>
      <c r="H204" s="121">
        <f t="shared" si="27"/>
        <v>5656.95</v>
      </c>
      <c r="I204" s="121">
        <f t="shared" si="28"/>
        <v>6010.0199999999995</v>
      </c>
      <c r="J204" s="121">
        <f t="shared" si="24"/>
        <v>5818.173075</v>
      </c>
      <c r="K204" s="258"/>
      <c r="L204" s="157"/>
      <c r="M204" s="157"/>
      <c r="N204" s="156"/>
    </row>
    <row r="205" spans="1:14" ht="12.75" customHeight="1">
      <c r="A205" s="251" t="s">
        <v>1608</v>
      </c>
      <c r="B205" s="251" t="s">
        <v>1609</v>
      </c>
      <c r="C205" s="147"/>
      <c r="D205" s="252">
        <v>0.091</v>
      </c>
      <c r="E205" s="136"/>
      <c r="F205" s="121">
        <f aca="true" t="shared" si="29" ref="F205:F268">$F$3*D205*$F$7</f>
        <v>5882.8194425</v>
      </c>
      <c r="G205" s="191"/>
      <c r="H205" s="121">
        <f t="shared" si="27"/>
        <v>5719.805</v>
      </c>
      <c r="I205" s="121">
        <f t="shared" si="28"/>
        <v>6076.798</v>
      </c>
      <c r="J205" s="121">
        <f t="shared" si="24"/>
        <v>5882.8194425</v>
      </c>
      <c r="K205" s="258"/>
      <c r="L205" s="157"/>
      <c r="M205" s="157"/>
      <c r="N205" s="156"/>
    </row>
    <row r="206" spans="1:14" ht="12.75" customHeight="1">
      <c r="A206" s="251" t="s">
        <v>1610</v>
      </c>
      <c r="B206" s="251" t="s">
        <v>1611</v>
      </c>
      <c r="C206" s="147"/>
      <c r="D206" s="252">
        <v>0.137</v>
      </c>
      <c r="E206" s="136"/>
      <c r="F206" s="121">
        <f t="shared" si="29"/>
        <v>8856.552347499999</v>
      </c>
      <c r="G206" s="191"/>
      <c r="H206" s="121">
        <f t="shared" si="27"/>
        <v>8611.135</v>
      </c>
      <c r="I206" s="121">
        <f t="shared" si="28"/>
        <v>9148.586000000001</v>
      </c>
      <c r="J206" s="121">
        <f t="shared" si="24"/>
        <v>8856.552347499999</v>
      </c>
      <c r="K206" s="258"/>
      <c r="L206" s="157"/>
      <c r="M206" s="157"/>
      <c r="N206" s="156"/>
    </row>
    <row r="207" spans="1:14" ht="12.75" customHeight="1">
      <c r="A207" s="251" t="s">
        <v>1612</v>
      </c>
      <c r="B207" s="251" t="s">
        <v>1613</v>
      </c>
      <c r="C207" s="147"/>
      <c r="D207" s="252">
        <v>0.173</v>
      </c>
      <c r="E207" s="136"/>
      <c r="F207" s="121">
        <f t="shared" si="29"/>
        <v>11183.821577499999</v>
      </c>
      <c r="G207" s="191"/>
      <c r="H207" s="121">
        <f t="shared" si="27"/>
        <v>10873.914999999999</v>
      </c>
      <c r="I207" s="121">
        <f t="shared" si="28"/>
        <v>11552.594</v>
      </c>
      <c r="J207" s="121">
        <f t="shared" si="24"/>
        <v>11183.821577499999</v>
      </c>
      <c r="K207" s="256"/>
      <c r="L207" s="157"/>
      <c r="M207" s="157"/>
      <c r="N207" s="156"/>
    </row>
    <row r="208" spans="1:14" ht="12.75" customHeight="1">
      <c r="A208" s="251" t="s">
        <v>1614</v>
      </c>
      <c r="B208" s="251" t="s">
        <v>1615</v>
      </c>
      <c r="C208" s="147"/>
      <c r="D208" s="252">
        <v>0.066</v>
      </c>
      <c r="E208" s="136"/>
      <c r="F208" s="121">
        <f t="shared" si="29"/>
        <v>4266.660255</v>
      </c>
      <c r="G208" s="191"/>
      <c r="H208" s="121">
        <f t="shared" si="27"/>
        <v>4148.43</v>
      </c>
      <c r="I208" s="121"/>
      <c r="J208" s="121">
        <f t="shared" si="24"/>
        <v>4266.660255</v>
      </c>
      <c r="K208" s="257"/>
      <c r="L208" s="157"/>
      <c r="M208" s="157"/>
      <c r="N208" s="156"/>
    </row>
    <row r="209" spans="1:14" ht="12.75" customHeight="1">
      <c r="A209" s="251" t="s">
        <v>286</v>
      </c>
      <c r="B209" s="251" t="s">
        <v>287</v>
      </c>
      <c r="C209" s="147"/>
      <c r="D209" s="252">
        <v>0.114</v>
      </c>
      <c r="E209" s="136"/>
      <c r="F209" s="121">
        <f t="shared" si="29"/>
        <v>7369.685895</v>
      </c>
      <c r="G209" s="191"/>
      <c r="H209" s="121">
        <f t="shared" si="27"/>
        <v>7165.47</v>
      </c>
      <c r="I209" s="121">
        <f>$F$2*D209</f>
        <v>7612.692</v>
      </c>
      <c r="J209" s="121">
        <f t="shared" si="24"/>
        <v>7369.685895</v>
      </c>
      <c r="K209" s="256"/>
      <c r="L209" s="157"/>
      <c r="M209" s="157"/>
      <c r="N209" s="156"/>
    </row>
    <row r="210" spans="1:14" ht="12.75" customHeight="1">
      <c r="A210" s="251" t="s">
        <v>1616</v>
      </c>
      <c r="B210" s="251" t="s">
        <v>1617</v>
      </c>
      <c r="C210" s="147"/>
      <c r="D210" s="252">
        <v>0.064</v>
      </c>
      <c r="E210" s="136"/>
      <c r="F210" s="121">
        <f t="shared" si="29"/>
        <v>4137.36752</v>
      </c>
      <c r="G210" s="191"/>
      <c r="H210" s="121">
        <f t="shared" si="27"/>
        <v>4022.7200000000003</v>
      </c>
      <c r="I210" s="121">
        <f>$F$2*D210</f>
        <v>4273.792</v>
      </c>
      <c r="J210" s="121">
        <f t="shared" si="24"/>
        <v>4137.36752</v>
      </c>
      <c r="K210" s="258"/>
      <c r="L210" s="157"/>
      <c r="M210" s="157"/>
      <c r="N210" s="156"/>
    </row>
    <row r="211" spans="1:14" ht="12.75" customHeight="1">
      <c r="A211" s="251" t="s">
        <v>2924</v>
      </c>
      <c r="B211" s="251" t="s">
        <v>2925</v>
      </c>
      <c r="C211" s="147"/>
      <c r="D211" s="252">
        <v>0.079</v>
      </c>
      <c r="E211" s="136"/>
      <c r="F211" s="121">
        <f t="shared" si="29"/>
        <v>5107.0630325</v>
      </c>
      <c r="G211" s="191"/>
      <c r="H211" s="121">
        <f t="shared" si="27"/>
        <v>4965.545</v>
      </c>
      <c r="I211" s="121">
        <f>$F$2*D211</f>
        <v>5275.462</v>
      </c>
      <c r="J211" s="121">
        <f t="shared" si="24"/>
        <v>5107.0630325</v>
      </c>
      <c r="K211" s="258"/>
      <c r="L211" s="157"/>
      <c r="M211" s="157"/>
      <c r="N211" s="156"/>
    </row>
    <row r="212" spans="1:14" ht="12.75" customHeight="1">
      <c r="A212" s="251" t="s">
        <v>2926</v>
      </c>
      <c r="B212" s="251" t="s">
        <v>2927</v>
      </c>
      <c r="C212" s="147"/>
      <c r="D212" s="252">
        <v>0.054</v>
      </c>
      <c r="E212" s="136"/>
      <c r="F212" s="121"/>
      <c r="G212" s="191"/>
      <c r="H212" s="121"/>
      <c r="I212" s="121"/>
      <c r="J212" s="121"/>
      <c r="K212" s="257"/>
      <c r="L212" s="157"/>
      <c r="M212" s="157"/>
      <c r="N212" s="156"/>
    </row>
    <row r="213" spans="1:14" ht="12.75" customHeight="1">
      <c r="A213" s="251" t="s">
        <v>2848</v>
      </c>
      <c r="B213" s="251" t="s">
        <v>2849</v>
      </c>
      <c r="C213" s="147"/>
      <c r="D213" s="252">
        <v>0.199</v>
      </c>
      <c r="E213" s="136"/>
      <c r="F213" s="121">
        <f t="shared" si="29"/>
        <v>12864.6271325</v>
      </c>
      <c r="G213" s="191"/>
      <c r="H213" s="121">
        <f aca="true" t="shared" si="30" ref="H213:H224">$F$3*D213</f>
        <v>12508.145</v>
      </c>
      <c r="I213" s="121"/>
      <c r="J213" s="121">
        <f t="shared" si="24"/>
        <v>12864.6271325</v>
      </c>
      <c r="K213" s="257"/>
      <c r="L213" s="157"/>
      <c r="M213" s="157"/>
      <c r="N213" s="156"/>
    </row>
    <row r="214" spans="1:14" ht="12.75" customHeight="1">
      <c r="A214" s="251" t="s">
        <v>2850</v>
      </c>
      <c r="B214" s="251" t="s">
        <v>2851</v>
      </c>
      <c r="C214" s="155"/>
      <c r="D214" s="252">
        <v>0.055</v>
      </c>
      <c r="E214" s="136"/>
      <c r="F214" s="121">
        <f t="shared" si="29"/>
        <v>3555.5502125</v>
      </c>
      <c r="G214" s="191"/>
      <c r="H214" s="121">
        <f t="shared" si="30"/>
        <v>3457.025</v>
      </c>
      <c r="I214" s="121"/>
      <c r="J214" s="121">
        <f t="shared" si="24"/>
        <v>3555.5502125</v>
      </c>
      <c r="K214" s="257"/>
      <c r="L214" s="157"/>
      <c r="M214" s="157"/>
      <c r="N214" s="156"/>
    </row>
    <row r="215" spans="1:14" ht="12.75" customHeight="1">
      <c r="A215" s="251" t="s">
        <v>1620</v>
      </c>
      <c r="B215" s="251" t="s">
        <v>2928</v>
      </c>
      <c r="C215" s="155"/>
      <c r="D215" s="252">
        <v>0.066</v>
      </c>
      <c r="E215" s="136"/>
      <c r="F215" s="121">
        <f t="shared" si="29"/>
        <v>4266.660255</v>
      </c>
      <c r="G215" s="191"/>
      <c r="H215" s="121">
        <f t="shared" si="30"/>
        <v>4148.43</v>
      </c>
      <c r="I215" s="121"/>
      <c r="J215" s="121">
        <f t="shared" si="24"/>
        <v>4266.660255</v>
      </c>
      <c r="K215" s="257"/>
      <c r="L215" s="157"/>
      <c r="M215" s="157"/>
      <c r="N215" s="156"/>
    </row>
    <row r="216" spans="1:14" ht="12.75" customHeight="1">
      <c r="A216" s="251" t="s">
        <v>1622</v>
      </c>
      <c r="B216" s="251" t="s">
        <v>2929</v>
      </c>
      <c r="C216" s="155"/>
      <c r="D216" s="252">
        <v>0.036</v>
      </c>
      <c r="E216" s="136"/>
      <c r="F216" s="121"/>
      <c r="G216" s="191"/>
      <c r="H216" s="121"/>
      <c r="I216" s="121"/>
      <c r="J216" s="121"/>
      <c r="K216" s="257"/>
      <c r="L216" s="157"/>
      <c r="M216" s="157"/>
      <c r="N216" s="156"/>
    </row>
    <row r="217" spans="1:14" ht="12.75" customHeight="1">
      <c r="A217" s="251" t="s">
        <v>1624</v>
      </c>
      <c r="B217" s="251" t="s">
        <v>1625</v>
      </c>
      <c r="C217" s="254"/>
      <c r="D217" s="252">
        <v>1.695</v>
      </c>
      <c r="E217" s="255"/>
      <c r="F217" s="121">
        <f t="shared" si="29"/>
        <v>109575.5929125</v>
      </c>
      <c r="G217" s="70"/>
      <c r="H217" s="121">
        <f t="shared" si="30"/>
        <v>106539.225</v>
      </c>
      <c r="I217" s="121">
        <f>$F$2*D217</f>
        <v>113188.71</v>
      </c>
      <c r="J217" s="121">
        <f t="shared" si="24"/>
        <v>109575.5929125</v>
      </c>
      <c r="K217" s="256"/>
      <c r="L217" s="157"/>
      <c r="M217" s="157"/>
      <c r="N217" s="156"/>
    </row>
    <row r="218" spans="1:14" ht="12.75" customHeight="1">
      <c r="A218" s="251" t="s">
        <v>1626</v>
      </c>
      <c r="B218" s="251" t="s">
        <v>1627</v>
      </c>
      <c r="C218" s="87"/>
      <c r="D218" s="252">
        <v>0.504</v>
      </c>
      <c r="E218" s="255"/>
      <c r="F218" s="121">
        <f t="shared" si="29"/>
        <v>32581.769220000002</v>
      </c>
      <c r="G218" s="70"/>
      <c r="H218" s="121">
        <f t="shared" si="30"/>
        <v>31678.920000000002</v>
      </c>
      <c r="I218" s="121">
        <f>$F$2*D218</f>
        <v>33656.112</v>
      </c>
      <c r="J218" s="121">
        <f t="shared" si="24"/>
        <v>32581.769220000002</v>
      </c>
      <c r="K218" s="256"/>
      <c r="L218" s="157"/>
      <c r="M218" s="157"/>
      <c r="N218" s="156"/>
    </row>
    <row r="219" spans="1:14" ht="12.75" customHeight="1">
      <c r="A219" s="251" t="s">
        <v>1628</v>
      </c>
      <c r="B219" s="251" t="s">
        <v>1629</v>
      </c>
      <c r="C219" s="87"/>
      <c r="D219" s="252">
        <v>0.237</v>
      </c>
      <c r="E219" s="255"/>
      <c r="F219" s="121">
        <f t="shared" si="29"/>
        <v>15321.189097499999</v>
      </c>
      <c r="G219" s="70"/>
      <c r="H219" s="121">
        <f t="shared" si="30"/>
        <v>14896.634999999998</v>
      </c>
      <c r="I219" s="121">
        <f>$F$2*D219</f>
        <v>15826.385999999999</v>
      </c>
      <c r="J219" s="121">
        <f t="shared" si="24"/>
        <v>15321.189097499999</v>
      </c>
      <c r="K219" s="256"/>
      <c r="L219" s="157"/>
      <c r="M219" s="157"/>
      <c r="N219" s="156"/>
    </row>
    <row r="220" spans="1:14" ht="12.75" customHeight="1">
      <c r="A220" s="251" t="s">
        <v>1630</v>
      </c>
      <c r="B220" s="251" t="s">
        <v>2790</v>
      </c>
      <c r="C220" s="87"/>
      <c r="D220" s="252">
        <v>0.625</v>
      </c>
      <c r="E220" s="255"/>
      <c r="F220" s="121">
        <f t="shared" si="29"/>
        <v>40403.979687499996</v>
      </c>
      <c r="G220" s="70"/>
      <c r="H220" s="121">
        <f t="shared" si="30"/>
        <v>39284.375</v>
      </c>
      <c r="I220" s="121">
        <f>$F$2*D220</f>
        <v>41736.25</v>
      </c>
      <c r="J220" s="121">
        <f t="shared" si="24"/>
        <v>40403.979687499996</v>
      </c>
      <c r="K220" s="256"/>
      <c r="L220" s="157"/>
      <c r="M220" s="157"/>
      <c r="N220" s="156"/>
    </row>
    <row r="221" spans="1:14" ht="12.75" customHeight="1">
      <c r="A221" s="251" t="s">
        <v>2595</v>
      </c>
      <c r="B221" s="251" t="s">
        <v>3433</v>
      </c>
      <c r="C221" s="254"/>
      <c r="D221" s="252">
        <v>0.094</v>
      </c>
      <c r="E221" s="255"/>
      <c r="F221" s="121">
        <f t="shared" si="29"/>
        <v>6076.758545</v>
      </c>
      <c r="G221" s="70"/>
      <c r="H221" s="121">
        <f t="shared" si="30"/>
        <v>5908.37</v>
      </c>
      <c r="I221" s="121"/>
      <c r="J221" s="121">
        <f t="shared" si="24"/>
        <v>6076.758545</v>
      </c>
      <c r="K221" s="257"/>
      <c r="L221" s="157"/>
      <c r="M221" s="157"/>
      <c r="N221" s="156"/>
    </row>
    <row r="222" spans="1:14" ht="12.75" customHeight="1">
      <c r="A222" s="251" t="s">
        <v>2596</v>
      </c>
      <c r="B222" s="251" t="s">
        <v>3437</v>
      </c>
      <c r="C222" s="87"/>
      <c r="D222" s="252">
        <v>0.098</v>
      </c>
      <c r="E222" s="255"/>
      <c r="F222" s="121">
        <f t="shared" si="29"/>
        <v>6335.344015</v>
      </c>
      <c r="G222" s="70"/>
      <c r="H222" s="121">
        <f t="shared" si="30"/>
        <v>6159.79</v>
      </c>
      <c r="I222" s="121"/>
      <c r="J222" s="121">
        <f t="shared" si="24"/>
        <v>6335.344015</v>
      </c>
      <c r="K222" s="257"/>
      <c r="L222" s="157"/>
      <c r="M222" s="157"/>
      <c r="N222" s="156"/>
    </row>
    <row r="223" spans="1:14" ht="12.75" customHeight="1">
      <c r="A223" s="251" t="s">
        <v>2597</v>
      </c>
      <c r="B223" s="251" t="s">
        <v>3438</v>
      </c>
      <c r="C223" s="87"/>
      <c r="D223" s="252">
        <v>0.087</v>
      </c>
      <c r="E223" s="255"/>
      <c r="F223" s="121">
        <f t="shared" si="29"/>
        <v>5624.233972499999</v>
      </c>
      <c r="G223" s="70"/>
      <c r="H223" s="121">
        <f t="shared" si="30"/>
        <v>5468.384999999999</v>
      </c>
      <c r="I223" s="121"/>
      <c r="J223" s="121">
        <f t="shared" si="24"/>
        <v>5624.233972499999</v>
      </c>
      <c r="K223" s="257"/>
      <c r="L223" s="157"/>
      <c r="M223" s="157"/>
      <c r="N223" s="156"/>
    </row>
    <row r="224" spans="1:14" ht="12.75" customHeight="1">
      <c r="A224" s="251" t="s">
        <v>2598</v>
      </c>
      <c r="B224" s="251" t="s">
        <v>3441</v>
      </c>
      <c r="C224" s="87"/>
      <c r="D224" s="252">
        <v>0.097</v>
      </c>
      <c r="E224" s="255"/>
      <c r="F224" s="121">
        <f t="shared" si="29"/>
        <v>6270.6976475</v>
      </c>
      <c r="G224" s="70"/>
      <c r="H224" s="121">
        <f t="shared" si="30"/>
        <v>6096.935</v>
      </c>
      <c r="I224" s="121"/>
      <c r="J224" s="121">
        <f t="shared" si="24"/>
        <v>6270.6976475</v>
      </c>
      <c r="K224" s="257"/>
      <c r="L224" s="157"/>
      <c r="M224" s="157"/>
      <c r="N224" s="156"/>
    </row>
    <row r="225" spans="1:14" ht="12.75" customHeight="1">
      <c r="A225" s="251" t="s">
        <v>1632</v>
      </c>
      <c r="B225" s="251" t="s">
        <v>1633</v>
      </c>
      <c r="C225" s="87"/>
      <c r="D225" s="252">
        <v>0.369</v>
      </c>
      <c r="E225" s="255"/>
      <c r="F225" s="121">
        <f t="shared" si="29"/>
        <v>23854.509607499996</v>
      </c>
      <c r="G225" s="70"/>
      <c r="H225" s="121">
        <f aca="true" t="shared" si="31" ref="H225:H271">$F$3*D225</f>
        <v>23193.495</v>
      </c>
      <c r="I225" s="121">
        <f aca="true" t="shared" si="32" ref="I225:I252">$F$2*D225</f>
        <v>24641.082</v>
      </c>
      <c r="J225" s="121">
        <f t="shared" si="24"/>
        <v>23854.509607499996</v>
      </c>
      <c r="K225" s="258"/>
      <c r="L225" s="157"/>
      <c r="M225" s="157"/>
      <c r="N225" s="156"/>
    </row>
    <row r="226" spans="1:14" ht="12.75" customHeight="1">
      <c r="A226" s="251" t="s">
        <v>1634</v>
      </c>
      <c r="B226" s="251" t="s">
        <v>1635</v>
      </c>
      <c r="C226" s="87"/>
      <c r="D226" s="252">
        <v>0.267</v>
      </c>
      <c r="E226" s="255"/>
      <c r="F226" s="121">
        <f t="shared" si="29"/>
        <v>17260.5801225</v>
      </c>
      <c r="G226" s="70"/>
      <c r="H226" s="121">
        <f t="shared" si="31"/>
        <v>16782.285</v>
      </c>
      <c r="I226" s="121">
        <f t="shared" si="32"/>
        <v>17829.726000000002</v>
      </c>
      <c r="J226" s="121">
        <f t="shared" si="24"/>
        <v>17260.5801225</v>
      </c>
      <c r="K226" s="258"/>
      <c r="L226" s="157"/>
      <c r="M226" s="157"/>
      <c r="N226" s="156"/>
    </row>
    <row r="227" spans="1:14" ht="12.75" customHeight="1">
      <c r="A227" s="251" t="s">
        <v>1636</v>
      </c>
      <c r="B227" s="251" t="s">
        <v>1637</v>
      </c>
      <c r="C227" s="87"/>
      <c r="D227" s="252">
        <v>0.31</v>
      </c>
      <c r="E227" s="255"/>
      <c r="F227" s="121">
        <f t="shared" si="29"/>
        <v>20040.373925</v>
      </c>
      <c r="G227" s="70"/>
      <c r="H227" s="121">
        <f t="shared" si="31"/>
        <v>19485.05</v>
      </c>
      <c r="I227" s="121">
        <f t="shared" si="32"/>
        <v>20701.18</v>
      </c>
      <c r="J227" s="121">
        <f t="shared" si="24"/>
        <v>20040.373925</v>
      </c>
      <c r="K227" s="258"/>
      <c r="L227" s="157"/>
      <c r="M227" s="157"/>
      <c r="N227" s="156"/>
    </row>
    <row r="228" spans="1:14" ht="12.75" customHeight="1">
      <c r="A228" s="251" t="s">
        <v>2483</v>
      </c>
      <c r="B228" s="251" t="s">
        <v>289</v>
      </c>
      <c r="C228" s="87"/>
      <c r="D228" s="252">
        <v>0.193</v>
      </c>
      <c r="E228" s="255"/>
      <c r="F228" s="121">
        <f t="shared" si="29"/>
        <v>12476.748927499999</v>
      </c>
      <c r="G228" s="70"/>
      <c r="H228" s="121">
        <f t="shared" si="31"/>
        <v>12131.015</v>
      </c>
      <c r="I228" s="121"/>
      <c r="J228" s="121">
        <f t="shared" si="24"/>
        <v>12476.748927499999</v>
      </c>
      <c r="K228" s="256"/>
      <c r="L228" s="157"/>
      <c r="M228" s="157"/>
      <c r="N228" s="156"/>
    </row>
    <row r="229" spans="1:14" ht="12.75" customHeight="1">
      <c r="A229" s="251" t="s">
        <v>2930</v>
      </c>
      <c r="B229" s="251" t="s">
        <v>2931</v>
      </c>
      <c r="C229" s="87"/>
      <c r="D229" s="252">
        <v>0.05</v>
      </c>
      <c r="E229" s="255"/>
      <c r="F229" s="121"/>
      <c r="G229" s="70"/>
      <c r="H229" s="121"/>
      <c r="I229" s="121"/>
      <c r="J229" s="121"/>
      <c r="K229" s="257"/>
      <c r="L229" s="157"/>
      <c r="M229" s="157"/>
      <c r="N229" s="156"/>
    </row>
    <row r="230" spans="1:14" ht="12.75" customHeight="1">
      <c r="A230" s="251" t="s">
        <v>1640</v>
      </c>
      <c r="B230" s="251" t="s">
        <v>1641</v>
      </c>
      <c r="C230" s="87"/>
      <c r="D230" s="252">
        <v>0.067</v>
      </c>
      <c r="E230" s="255"/>
      <c r="F230" s="121">
        <f t="shared" si="29"/>
        <v>4331.306622499999</v>
      </c>
      <c r="G230" s="70"/>
      <c r="H230" s="121">
        <f t="shared" si="31"/>
        <v>4211.285</v>
      </c>
      <c r="I230" s="121"/>
      <c r="J230" s="121">
        <f t="shared" si="24"/>
        <v>4331.306622499999</v>
      </c>
      <c r="K230" s="257"/>
      <c r="L230" s="157"/>
      <c r="M230" s="157"/>
      <c r="N230" s="156"/>
    </row>
    <row r="231" spans="1:14" ht="12.75" customHeight="1">
      <c r="A231" s="251" t="s">
        <v>1642</v>
      </c>
      <c r="B231" s="251" t="s">
        <v>2932</v>
      </c>
      <c r="C231" s="87"/>
      <c r="D231" s="252">
        <v>0.08</v>
      </c>
      <c r="E231" s="255"/>
      <c r="F231" s="121">
        <f t="shared" si="29"/>
        <v>5171.709400000001</v>
      </c>
      <c r="G231" s="70"/>
      <c r="H231" s="121">
        <f t="shared" si="31"/>
        <v>5028.400000000001</v>
      </c>
      <c r="I231" s="121"/>
      <c r="J231" s="121">
        <f t="shared" si="24"/>
        <v>5171.709400000001</v>
      </c>
      <c r="K231" s="257"/>
      <c r="L231" s="157"/>
      <c r="M231" s="157"/>
      <c r="N231" s="156"/>
    </row>
    <row r="232" spans="1:14" ht="12.75" customHeight="1">
      <c r="A232" s="251" t="s">
        <v>1644</v>
      </c>
      <c r="B232" s="251" t="s">
        <v>2933</v>
      </c>
      <c r="C232" s="87"/>
      <c r="D232" s="252">
        <v>0.043</v>
      </c>
      <c r="E232" s="255"/>
      <c r="F232" s="121"/>
      <c r="G232" s="70"/>
      <c r="H232" s="121"/>
      <c r="I232" s="121"/>
      <c r="J232" s="121"/>
      <c r="K232" s="257"/>
      <c r="L232" s="157"/>
      <c r="M232" s="157"/>
      <c r="N232" s="156"/>
    </row>
    <row r="233" spans="1:14" ht="12.75" customHeight="1">
      <c r="A233" s="251" t="s">
        <v>1646</v>
      </c>
      <c r="B233" s="251" t="s">
        <v>1647</v>
      </c>
      <c r="C233" s="147"/>
      <c r="D233" s="252">
        <v>0.52</v>
      </c>
      <c r="E233" s="136"/>
      <c r="F233" s="121">
        <f t="shared" si="29"/>
        <v>33616.1111</v>
      </c>
      <c r="G233" s="70"/>
      <c r="H233" s="121">
        <f t="shared" si="31"/>
        <v>32684.600000000002</v>
      </c>
      <c r="I233" s="121">
        <f t="shared" si="32"/>
        <v>34724.56</v>
      </c>
      <c r="J233" s="121">
        <f t="shared" si="24"/>
        <v>33616.1111</v>
      </c>
      <c r="K233" s="256"/>
      <c r="L233" s="157"/>
      <c r="M233" s="157"/>
      <c r="N233" s="156"/>
    </row>
    <row r="234" spans="1:14" ht="12.75" customHeight="1">
      <c r="A234" s="251" t="s">
        <v>1648</v>
      </c>
      <c r="B234" s="251" t="s">
        <v>1649</v>
      </c>
      <c r="C234" s="147"/>
      <c r="D234" s="252">
        <v>0.239</v>
      </c>
      <c r="E234" s="136"/>
      <c r="F234" s="121">
        <f t="shared" si="29"/>
        <v>15450.4818325</v>
      </c>
      <c r="G234" s="70"/>
      <c r="H234" s="121">
        <f t="shared" si="31"/>
        <v>15022.345</v>
      </c>
      <c r="I234" s="121">
        <f t="shared" si="32"/>
        <v>15959.942</v>
      </c>
      <c r="J234" s="121">
        <f t="shared" si="24"/>
        <v>15450.4818325</v>
      </c>
      <c r="K234" s="256"/>
      <c r="L234" s="157"/>
      <c r="M234" s="157"/>
      <c r="N234" s="156"/>
    </row>
    <row r="235" spans="1:14" ht="12.75" customHeight="1">
      <c r="A235" s="251" t="s">
        <v>1650</v>
      </c>
      <c r="B235" s="251" t="s">
        <v>1651</v>
      </c>
      <c r="C235" s="147"/>
      <c r="D235" s="252">
        <v>0.294</v>
      </c>
      <c r="E235" s="136"/>
      <c r="F235" s="121">
        <f t="shared" si="29"/>
        <v>19006.032045</v>
      </c>
      <c r="G235" s="70"/>
      <c r="H235" s="121">
        <f t="shared" si="31"/>
        <v>18479.37</v>
      </c>
      <c r="I235" s="121">
        <f t="shared" si="32"/>
        <v>19632.732</v>
      </c>
      <c r="J235" s="121">
        <f t="shared" si="24"/>
        <v>19006.032045</v>
      </c>
      <c r="K235" s="256"/>
      <c r="L235" s="157"/>
      <c r="M235" s="157"/>
      <c r="N235" s="156"/>
    </row>
    <row r="236" spans="1:14" ht="12.75" customHeight="1">
      <c r="A236" s="251" t="s">
        <v>1652</v>
      </c>
      <c r="B236" s="251" t="s">
        <v>1653</v>
      </c>
      <c r="C236" s="147"/>
      <c r="D236" s="252">
        <v>0.465</v>
      </c>
      <c r="E236" s="136"/>
      <c r="F236" s="121">
        <f t="shared" si="29"/>
        <v>30060.5608875</v>
      </c>
      <c r="G236" s="70"/>
      <c r="H236" s="121">
        <f t="shared" si="31"/>
        <v>29227.575</v>
      </c>
      <c r="I236" s="121">
        <f t="shared" si="32"/>
        <v>31051.77</v>
      </c>
      <c r="J236" s="121">
        <f t="shared" si="24"/>
        <v>30060.5608875</v>
      </c>
      <c r="K236" s="256"/>
      <c r="L236" s="157"/>
      <c r="M236" s="157"/>
      <c r="N236" s="156"/>
    </row>
    <row r="237" spans="1:14" ht="12.75" customHeight="1">
      <c r="A237" s="251" t="s">
        <v>1654</v>
      </c>
      <c r="B237" s="251" t="s">
        <v>1655</v>
      </c>
      <c r="C237" s="147"/>
      <c r="D237" s="252">
        <v>0.307</v>
      </c>
      <c r="E237" s="136"/>
      <c r="F237" s="121">
        <f t="shared" si="29"/>
        <v>19846.4348225</v>
      </c>
      <c r="G237" s="70"/>
      <c r="H237" s="121">
        <f t="shared" si="31"/>
        <v>19296.485</v>
      </c>
      <c r="I237" s="121">
        <f t="shared" si="32"/>
        <v>20500.846</v>
      </c>
      <c r="J237" s="121">
        <f t="shared" si="24"/>
        <v>19846.4348225</v>
      </c>
      <c r="K237" s="256"/>
      <c r="L237" s="157"/>
      <c r="M237" s="157"/>
      <c r="N237" s="156"/>
    </row>
    <row r="238" spans="1:14" ht="12.75" customHeight="1">
      <c r="A238" s="251" t="s">
        <v>1656</v>
      </c>
      <c r="B238" s="251" t="s">
        <v>1657</v>
      </c>
      <c r="C238" s="147"/>
      <c r="D238" s="252">
        <v>0.329</v>
      </c>
      <c r="E238" s="136"/>
      <c r="F238" s="121">
        <f t="shared" si="29"/>
        <v>21268.6549075</v>
      </c>
      <c r="G238" s="70"/>
      <c r="H238" s="121">
        <f t="shared" si="31"/>
        <v>20679.295000000002</v>
      </c>
      <c r="I238" s="121">
        <f t="shared" si="32"/>
        <v>21969.962</v>
      </c>
      <c r="J238" s="121">
        <f aca="true" t="shared" si="33" ref="J238:J301">$F$3*D238*$J$7</f>
        <v>21268.6549075</v>
      </c>
      <c r="K238" s="256"/>
      <c r="L238" s="157"/>
      <c r="M238" s="157"/>
      <c r="N238" s="156"/>
    </row>
    <row r="239" spans="1:14" ht="12.75" customHeight="1">
      <c r="A239" s="251" t="s">
        <v>1658</v>
      </c>
      <c r="B239" s="251" t="s">
        <v>1659</v>
      </c>
      <c r="C239" s="147"/>
      <c r="D239" s="252">
        <v>0.33</v>
      </c>
      <c r="E239" s="136"/>
      <c r="F239" s="121">
        <f t="shared" si="29"/>
        <v>21333.301275</v>
      </c>
      <c r="G239" s="70"/>
      <c r="H239" s="121">
        <f t="shared" si="31"/>
        <v>20742.15</v>
      </c>
      <c r="I239" s="121">
        <f t="shared" si="32"/>
        <v>22036.74</v>
      </c>
      <c r="J239" s="121">
        <f t="shared" si="33"/>
        <v>21333.301275</v>
      </c>
      <c r="K239" s="256"/>
      <c r="L239" s="157"/>
      <c r="M239" s="157"/>
      <c r="N239" s="156"/>
    </row>
    <row r="240" spans="1:14" ht="12.75" customHeight="1">
      <c r="A240" s="251" t="s">
        <v>1660</v>
      </c>
      <c r="B240" s="251" t="s">
        <v>1661</v>
      </c>
      <c r="C240" s="147"/>
      <c r="D240" s="252">
        <v>0.3</v>
      </c>
      <c r="E240" s="136"/>
      <c r="F240" s="121">
        <f t="shared" si="29"/>
        <v>19393.91025</v>
      </c>
      <c r="G240" s="70"/>
      <c r="H240" s="121">
        <f t="shared" si="31"/>
        <v>18856.5</v>
      </c>
      <c r="I240" s="121">
        <f t="shared" si="32"/>
        <v>20033.399999999998</v>
      </c>
      <c r="J240" s="121">
        <f t="shared" si="33"/>
        <v>19393.91025</v>
      </c>
      <c r="K240" s="256"/>
      <c r="L240" s="157"/>
      <c r="M240" s="157"/>
      <c r="N240" s="156"/>
    </row>
    <row r="241" spans="1:14" ht="12.75" customHeight="1">
      <c r="A241" s="251" t="s">
        <v>1662</v>
      </c>
      <c r="B241" s="251" t="s">
        <v>1663</v>
      </c>
      <c r="C241" s="147"/>
      <c r="D241" s="252">
        <v>0.56</v>
      </c>
      <c r="E241" s="136"/>
      <c r="F241" s="121">
        <f t="shared" si="29"/>
        <v>36201.965800000005</v>
      </c>
      <c r="G241" s="70"/>
      <c r="H241" s="121">
        <f t="shared" si="31"/>
        <v>35198.8</v>
      </c>
      <c r="I241" s="121">
        <f t="shared" si="32"/>
        <v>37395.68</v>
      </c>
      <c r="J241" s="121">
        <f t="shared" si="33"/>
        <v>36201.965800000005</v>
      </c>
      <c r="K241" s="256"/>
      <c r="L241" s="157"/>
      <c r="M241" s="157"/>
      <c r="N241" s="156"/>
    </row>
    <row r="242" spans="1:14" ht="12.75" customHeight="1">
      <c r="A242" s="251" t="s">
        <v>1664</v>
      </c>
      <c r="B242" s="251" t="s">
        <v>1665</v>
      </c>
      <c r="C242" s="147"/>
      <c r="D242" s="252">
        <v>0.483</v>
      </c>
      <c r="E242" s="136"/>
      <c r="F242" s="121">
        <f t="shared" si="29"/>
        <v>31224.1955025</v>
      </c>
      <c r="G242" s="70"/>
      <c r="H242" s="121">
        <f t="shared" si="31"/>
        <v>30358.965</v>
      </c>
      <c r="I242" s="121">
        <f t="shared" si="32"/>
        <v>32253.773999999998</v>
      </c>
      <c r="J242" s="121">
        <f t="shared" si="33"/>
        <v>31224.1955025</v>
      </c>
      <c r="K242" s="256"/>
      <c r="L242" s="157"/>
      <c r="M242" s="157"/>
      <c r="N242" s="156"/>
    </row>
    <row r="243" spans="1:14" ht="12.75" customHeight="1">
      <c r="A243" s="251" t="s">
        <v>1666</v>
      </c>
      <c r="B243" s="251" t="s">
        <v>1667</v>
      </c>
      <c r="C243" s="147"/>
      <c r="D243" s="252">
        <v>0.483</v>
      </c>
      <c r="E243" s="136"/>
      <c r="F243" s="121">
        <f t="shared" si="29"/>
        <v>31224.1955025</v>
      </c>
      <c r="G243" s="70"/>
      <c r="H243" s="121">
        <f t="shared" si="31"/>
        <v>30358.965</v>
      </c>
      <c r="I243" s="121">
        <f t="shared" si="32"/>
        <v>32253.773999999998</v>
      </c>
      <c r="J243" s="121">
        <f t="shared" si="33"/>
        <v>31224.1955025</v>
      </c>
      <c r="K243" s="256"/>
      <c r="L243" s="157"/>
      <c r="M243" s="157"/>
      <c r="N243" s="156"/>
    </row>
    <row r="244" spans="1:14" ht="12.75" customHeight="1">
      <c r="A244" s="251" t="s">
        <v>1668</v>
      </c>
      <c r="B244" s="251" t="s">
        <v>1669</v>
      </c>
      <c r="C244" s="147"/>
      <c r="D244" s="252">
        <v>0.388</v>
      </c>
      <c r="E244" s="136"/>
      <c r="F244" s="121">
        <f t="shared" si="29"/>
        <v>25082.79059</v>
      </c>
      <c r="G244" s="70"/>
      <c r="H244" s="121">
        <f t="shared" si="31"/>
        <v>24387.74</v>
      </c>
      <c r="I244" s="121">
        <f t="shared" si="32"/>
        <v>25909.864</v>
      </c>
      <c r="J244" s="121">
        <f t="shared" si="33"/>
        <v>25082.79059</v>
      </c>
      <c r="K244" s="256"/>
      <c r="L244" s="157"/>
      <c r="M244" s="157"/>
      <c r="N244" s="156"/>
    </row>
    <row r="245" spans="1:14" ht="12.75" customHeight="1">
      <c r="A245" s="251" t="s">
        <v>1670</v>
      </c>
      <c r="B245" s="251" t="s">
        <v>1671</v>
      </c>
      <c r="C245" s="147"/>
      <c r="D245" s="252">
        <v>0.296</v>
      </c>
      <c r="E245" s="136"/>
      <c r="F245" s="121">
        <f t="shared" si="29"/>
        <v>19135.32478</v>
      </c>
      <c r="G245" s="70"/>
      <c r="H245" s="121">
        <f t="shared" si="31"/>
        <v>18605.079999999998</v>
      </c>
      <c r="I245" s="121">
        <f t="shared" si="32"/>
        <v>19766.288</v>
      </c>
      <c r="J245" s="121">
        <f t="shared" si="33"/>
        <v>19135.32478</v>
      </c>
      <c r="K245" s="256"/>
      <c r="L245" s="157"/>
      <c r="M245" s="157"/>
      <c r="N245" s="156"/>
    </row>
    <row r="246" spans="1:14" ht="12.75" customHeight="1">
      <c r="A246" s="251" t="s">
        <v>1672</v>
      </c>
      <c r="B246" s="251" t="s">
        <v>1673</v>
      </c>
      <c r="C246" s="155"/>
      <c r="D246" s="252">
        <v>0.43</v>
      </c>
      <c r="E246" s="136"/>
      <c r="F246" s="121">
        <f t="shared" si="29"/>
        <v>27797.938024999996</v>
      </c>
      <c r="G246" s="70"/>
      <c r="H246" s="121">
        <f t="shared" si="31"/>
        <v>27027.649999999998</v>
      </c>
      <c r="I246" s="121">
        <f t="shared" si="32"/>
        <v>28714.54</v>
      </c>
      <c r="J246" s="121">
        <f t="shared" si="33"/>
        <v>27797.938024999996</v>
      </c>
      <c r="K246" s="256"/>
      <c r="L246" s="157"/>
      <c r="M246" s="157"/>
      <c r="N246" s="156"/>
    </row>
    <row r="247" spans="1:14" ht="12.75" customHeight="1">
      <c r="A247" s="251" t="s">
        <v>1674</v>
      </c>
      <c r="B247" s="251" t="s">
        <v>1675</v>
      </c>
      <c r="C247" s="155"/>
      <c r="D247" s="252">
        <v>0.198</v>
      </c>
      <c r="E247" s="136"/>
      <c r="F247" s="121">
        <f t="shared" si="29"/>
        <v>12799.980765</v>
      </c>
      <c r="G247" s="70"/>
      <c r="H247" s="121">
        <f t="shared" si="31"/>
        <v>12445.29</v>
      </c>
      <c r="I247" s="121">
        <f t="shared" si="32"/>
        <v>13222.044</v>
      </c>
      <c r="J247" s="121">
        <f t="shared" si="33"/>
        <v>12799.980765</v>
      </c>
      <c r="K247" s="256"/>
      <c r="L247" s="157"/>
      <c r="M247" s="157"/>
      <c r="N247" s="156"/>
    </row>
    <row r="248" spans="1:14" ht="12.75" customHeight="1">
      <c r="A248" s="251" t="s">
        <v>1676</v>
      </c>
      <c r="B248" s="251" t="s">
        <v>1677</v>
      </c>
      <c r="C248" s="155"/>
      <c r="D248" s="252">
        <v>0.4</v>
      </c>
      <c r="E248" s="136"/>
      <c r="F248" s="121">
        <f t="shared" si="29"/>
        <v>25858.547</v>
      </c>
      <c r="G248" s="70"/>
      <c r="H248" s="121">
        <f t="shared" si="31"/>
        <v>25142</v>
      </c>
      <c r="I248" s="121">
        <f t="shared" si="32"/>
        <v>26711.2</v>
      </c>
      <c r="J248" s="121">
        <f t="shared" si="33"/>
        <v>25858.547</v>
      </c>
      <c r="K248" s="256"/>
      <c r="L248" s="157"/>
      <c r="M248" s="157"/>
      <c r="N248" s="156"/>
    </row>
    <row r="249" spans="1:14" ht="12.75" customHeight="1">
      <c r="A249" s="251" t="s">
        <v>1678</v>
      </c>
      <c r="B249" s="251" t="s">
        <v>1679</v>
      </c>
      <c r="C249" s="155"/>
      <c r="D249" s="252">
        <v>0.267</v>
      </c>
      <c r="E249" s="136"/>
      <c r="F249" s="121">
        <f t="shared" si="29"/>
        <v>17260.5801225</v>
      </c>
      <c r="G249" s="70"/>
      <c r="H249" s="121">
        <f t="shared" si="31"/>
        <v>16782.285</v>
      </c>
      <c r="I249" s="121">
        <f t="shared" si="32"/>
        <v>17829.726000000002</v>
      </c>
      <c r="J249" s="121">
        <f t="shared" si="33"/>
        <v>17260.5801225</v>
      </c>
      <c r="K249" s="256"/>
      <c r="L249" s="157"/>
      <c r="M249" s="157"/>
      <c r="N249" s="156"/>
    </row>
    <row r="250" spans="1:14" ht="12.75" customHeight="1">
      <c r="A250" s="251" t="s">
        <v>1680</v>
      </c>
      <c r="B250" s="251" t="s">
        <v>1681</v>
      </c>
      <c r="C250" s="155"/>
      <c r="D250" s="252">
        <v>0.282</v>
      </c>
      <c r="E250" s="136"/>
      <c r="F250" s="121">
        <f t="shared" si="29"/>
        <v>18230.275634999995</v>
      </c>
      <c r="G250" s="70"/>
      <c r="H250" s="121">
        <f t="shared" si="31"/>
        <v>17725.109999999997</v>
      </c>
      <c r="I250" s="121">
        <f t="shared" si="32"/>
        <v>18831.395999999997</v>
      </c>
      <c r="J250" s="121">
        <f t="shared" si="33"/>
        <v>18230.275634999995</v>
      </c>
      <c r="K250" s="256"/>
      <c r="L250" s="157"/>
      <c r="M250" s="157"/>
      <c r="N250" s="156"/>
    </row>
    <row r="251" spans="1:14" ht="12.75" customHeight="1">
      <c r="A251" s="251" t="s">
        <v>1682</v>
      </c>
      <c r="B251" s="251" t="s">
        <v>1683</v>
      </c>
      <c r="C251" s="155"/>
      <c r="D251" s="252">
        <v>0.296</v>
      </c>
      <c r="E251" s="136"/>
      <c r="F251" s="121">
        <f t="shared" si="29"/>
        <v>19135.32478</v>
      </c>
      <c r="G251" s="70"/>
      <c r="H251" s="121">
        <f t="shared" si="31"/>
        <v>18605.079999999998</v>
      </c>
      <c r="I251" s="121">
        <f t="shared" si="32"/>
        <v>19766.288</v>
      </c>
      <c r="J251" s="121">
        <f t="shared" si="33"/>
        <v>19135.32478</v>
      </c>
      <c r="K251" s="256"/>
      <c r="L251" s="157"/>
      <c r="M251" s="157"/>
      <c r="N251" s="156"/>
    </row>
    <row r="252" spans="1:14" ht="12.75" customHeight="1">
      <c r="A252" s="251" t="s">
        <v>1684</v>
      </c>
      <c r="B252" s="251" t="s">
        <v>2791</v>
      </c>
      <c r="C252" s="155"/>
      <c r="D252" s="252">
        <v>0.338</v>
      </c>
      <c r="E252" s="136"/>
      <c r="F252" s="121">
        <f t="shared" si="29"/>
        <v>21850.472215</v>
      </c>
      <c r="G252" s="70"/>
      <c r="H252" s="121">
        <f t="shared" si="31"/>
        <v>21244.99</v>
      </c>
      <c r="I252" s="121">
        <f t="shared" si="32"/>
        <v>22570.964</v>
      </c>
      <c r="J252" s="121">
        <f t="shared" si="33"/>
        <v>21850.472215</v>
      </c>
      <c r="K252" s="256"/>
      <c r="L252" s="157"/>
      <c r="M252" s="157"/>
      <c r="N252" s="156"/>
    </row>
    <row r="253" spans="1:14" ht="12.75" customHeight="1">
      <c r="A253" s="251" t="s">
        <v>2599</v>
      </c>
      <c r="B253" s="251" t="s">
        <v>3442</v>
      </c>
      <c r="C253" s="155"/>
      <c r="D253" s="252">
        <v>0.051</v>
      </c>
      <c r="E253" s="136"/>
      <c r="F253" s="121">
        <f t="shared" si="29"/>
        <v>3296.9647425</v>
      </c>
      <c r="G253" s="70"/>
      <c r="H253" s="121">
        <f t="shared" si="31"/>
        <v>3205.605</v>
      </c>
      <c r="I253" s="121"/>
      <c r="J253" s="121">
        <f t="shared" si="33"/>
        <v>3296.9647425</v>
      </c>
      <c r="K253" s="257"/>
      <c r="L253" s="157"/>
      <c r="M253" s="157"/>
      <c r="N253" s="156"/>
    </row>
    <row r="254" spans="1:14" ht="12.75" customHeight="1">
      <c r="A254" s="251" t="s">
        <v>2600</v>
      </c>
      <c r="B254" s="251" t="s">
        <v>3446</v>
      </c>
      <c r="C254" s="155"/>
      <c r="D254" s="252">
        <v>0.061</v>
      </c>
      <c r="E254" s="136"/>
      <c r="F254" s="121">
        <f t="shared" si="29"/>
        <v>3943.4284175</v>
      </c>
      <c r="G254" s="70"/>
      <c r="H254" s="121">
        <f t="shared" si="31"/>
        <v>3834.1549999999997</v>
      </c>
      <c r="I254" s="121"/>
      <c r="J254" s="121">
        <f t="shared" si="33"/>
        <v>3943.4284175</v>
      </c>
      <c r="K254" s="257"/>
      <c r="L254" s="157"/>
      <c r="M254" s="157"/>
      <c r="N254" s="156"/>
    </row>
    <row r="255" spans="1:14" ht="12.75" customHeight="1">
      <c r="A255" s="251" t="s">
        <v>2601</v>
      </c>
      <c r="B255" s="251" t="s">
        <v>3449</v>
      </c>
      <c r="C255" s="155"/>
      <c r="D255" s="252">
        <v>0.055</v>
      </c>
      <c r="E255" s="136"/>
      <c r="F255" s="121">
        <f t="shared" si="29"/>
        <v>3555.5502125</v>
      </c>
      <c r="G255" s="70"/>
      <c r="H255" s="121">
        <f t="shared" si="31"/>
        <v>3457.025</v>
      </c>
      <c r="I255" s="121"/>
      <c r="J255" s="121">
        <f t="shared" si="33"/>
        <v>3555.5502125</v>
      </c>
      <c r="K255" s="257"/>
      <c r="L255" s="157"/>
      <c r="M255" s="157"/>
      <c r="N255" s="156"/>
    </row>
    <row r="256" spans="1:14" ht="12.75" customHeight="1">
      <c r="A256" s="251" t="s">
        <v>2602</v>
      </c>
      <c r="B256" s="251" t="s">
        <v>3450</v>
      </c>
      <c r="C256" s="155"/>
      <c r="D256" s="252">
        <v>0.059</v>
      </c>
      <c r="E256" s="136"/>
      <c r="F256" s="121">
        <f t="shared" si="29"/>
        <v>3814.1356825</v>
      </c>
      <c r="G256" s="70"/>
      <c r="H256" s="121">
        <f t="shared" si="31"/>
        <v>3708.4449999999997</v>
      </c>
      <c r="I256" s="121"/>
      <c r="J256" s="121">
        <f t="shared" si="33"/>
        <v>3814.1356825</v>
      </c>
      <c r="K256" s="257"/>
      <c r="L256" s="157"/>
      <c r="M256" s="157"/>
      <c r="N256" s="156"/>
    </row>
    <row r="257" spans="1:14" ht="12.75" customHeight="1">
      <c r="A257" s="251" t="s">
        <v>2603</v>
      </c>
      <c r="B257" s="251" t="s">
        <v>3454</v>
      </c>
      <c r="C257" s="155"/>
      <c r="D257" s="252">
        <v>0.087</v>
      </c>
      <c r="E257" s="136"/>
      <c r="F257" s="121">
        <f t="shared" si="29"/>
        <v>5624.233972499999</v>
      </c>
      <c r="G257" s="70"/>
      <c r="H257" s="121">
        <f t="shared" si="31"/>
        <v>5468.384999999999</v>
      </c>
      <c r="I257" s="121"/>
      <c r="J257" s="121">
        <f t="shared" si="33"/>
        <v>5624.233972499999</v>
      </c>
      <c r="K257" s="257"/>
      <c r="L257" s="157"/>
      <c r="M257" s="157"/>
      <c r="N257" s="156"/>
    </row>
    <row r="258" spans="1:14" ht="12.75" customHeight="1">
      <c r="A258" s="251" t="s">
        <v>2604</v>
      </c>
      <c r="B258" s="251" t="s">
        <v>3457</v>
      </c>
      <c r="C258" s="155"/>
      <c r="D258" s="252">
        <v>0.074</v>
      </c>
      <c r="E258" s="136"/>
      <c r="F258" s="121">
        <f t="shared" si="29"/>
        <v>4783.831195</v>
      </c>
      <c r="G258" s="70"/>
      <c r="H258" s="121">
        <f t="shared" si="31"/>
        <v>4651.2699999999995</v>
      </c>
      <c r="I258" s="121"/>
      <c r="J258" s="121">
        <f t="shared" si="33"/>
        <v>4783.831195</v>
      </c>
      <c r="K258" s="257"/>
      <c r="L258" s="157"/>
      <c r="M258" s="157"/>
      <c r="N258" s="156"/>
    </row>
    <row r="259" spans="1:14" ht="12.75" customHeight="1">
      <c r="A259" s="251" t="s">
        <v>2605</v>
      </c>
      <c r="B259" s="251" t="s">
        <v>3461</v>
      </c>
      <c r="C259" s="155"/>
      <c r="D259" s="252">
        <v>0.055</v>
      </c>
      <c r="E259" s="136"/>
      <c r="F259" s="121">
        <f t="shared" si="29"/>
        <v>3555.5502125</v>
      </c>
      <c r="G259" s="70"/>
      <c r="H259" s="121">
        <f t="shared" si="31"/>
        <v>3457.025</v>
      </c>
      <c r="I259" s="121"/>
      <c r="J259" s="121">
        <f t="shared" si="33"/>
        <v>3555.5502125</v>
      </c>
      <c r="K259" s="257"/>
      <c r="L259" s="157"/>
      <c r="M259" s="157"/>
      <c r="N259" s="156"/>
    </row>
    <row r="260" spans="1:14" ht="12.75" customHeight="1">
      <c r="A260" s="251" t="s">
        <v>2606</v>
      </c>
      <c r="B260" s="251" t="s">
        <v>3465</v>
      </c>
      <c r="C260" s="155"/>
      <c r="D260" s="252">
        <v>0.072</v>
      </c>
      <c r="E260" s="136"/>
      <c r="F260" s="121">
        <f t="shared" si="29"/>
        <v>4654.53846</v>
      </c>
      <c r="G260" s="70"/>
      <c r="H260" s="121">
        <f t="shared" si="31"/>
        <v>4525.5599999999995</v>
      </c>
      <c r="I260" s="121"/>
      <c r="J260" s="121">
        <f t="shared" si="33"/>
        <v>4654.53846</v>
      </c>
      <c r="K260" s="257"/>
      <c r="L260" s="157"/>
      <c r="M260" s="157"/>
      <c r="N260" s="156"/>
    </row>
    <row r="261" spans="1:14" ht="12.75" customHeight="1">
      <c r="A261" s="251" t="s">
        <v>2607</v>
      </c>
      <c r="B261" s="251" t="s">
        <v>3466</v>
      </c>
      <c r="C261" s="155"/>
      <c r="D261" s="252">
        <v>0.069</v>
      </c>
      <c r="E261" s="136"/>
      <c r="F261" s="121">
        <f t="shared" si="29"/>
        <v>4460.599357500001</v>
      </c>
      <c r="G261" s="70"/>
      <c r="H261" s="121">
        <f t="shared" si="31"/>
        <v>4336.995000000001</v>
      </c>
      <c r="I261" s="121"/>
      <c r="J261" s="121">
        <f t="shared" si="33"/>
        <v>4460.599357500001</v>
      </c>
      <c r="K261" s="257"/>
      <c r="L261" s="157"/>
      <c r="M261" s="157"/>
      <c r="N261" s="156"/>
    </row>
    <row r="262" spans="1:14" ht="12.75" customHeight="1">
      <c r="A262" s="251" t="s">
        <v>2608</v>
      </c>
      <c r="B262" s="251" t="s">
        <v>3467</v>
      </c>
      <c r="C262" s="155"/>
      <c r="D262" s="252">
        <v>0.047</v>
      </c>
      <c r="E262" s="136"/>
      <c r="F262" s="121">
        <f t="shared" si="29"/>
        <v>3038.3792725</v>
      </c>
      <c r="G262" s="70"/>
      <c r="H262" s="121">
        <f t="shared" si="31"/>
        <v>2954.185</v>
      </c>
      <c r="I262" s="121"/>
      <c r="J262" s="121">
        <f t="shared" si="33"/>
        <v>3038.3792725</v>
      </c>
      <c r="K262" s="257"/>
      <c r="L262" s="157"/>
      <c r="M262" s="157"/>
      <c r="N262" s="156"/>
    </row>
    <row r="263" spans="1:14" ht="12.75" customHeight="1">
      <c r="A263" s="251" t="s">
        <v>2609</v>
      </c>
      <c r="B263" s="251" t="s">
        <v>3468</v>
      </c>
      <c r="C263" s="155"/>
      <c r="D263" s="252">
        <v>0.059</v>
      </c>
      <c r="E263" s="136"/>
      <c r="F263" s="121">
        <f t="shared" si="29"/>
        <v>3814.1356825</v>
      </c>
      <c r="G263" s="70"/>
      <c r="H263" s="121">
        <f t="shared" si="31"/>
        <v>3708.4449999999997</v>
      </c>
      <c r="I263" s="121"/>
      <c r="J263" s="121">
        <f t="shared" si="33"/>
        <v>3814.1356825</v>
      </c>
      <c r="K263" s="257"/>
      <c r="L263" s="157"/>
      <c r="M263" s="157"/>
      <c r="N263" s="156"/>
    </row>
    <row r="264" spans="1:14" ht="12.75" customHeight="1">
      <c r="A264" s="251" t="s">
        <v>2610</v>
      </c>
      <c r="B264" s="251" t="s">
        <v>3469</v>
      </c>
      <c r="C264" s="147"/>
      <c r="D264" s="252">
        <v>0.057</v>
      </c>
      <c r="E264" s="136"/>
      <c r="F264" s="121">
        <f t="shared" si="29"/>
        <v>3684.8429475</v>
      </c>
      <c r="G264" s="70"/>
      <c r="H264" s="121">
        <f t="shared" si="31"/>
        <v>3582.735</v>
      </c>
      <c r="I264" s="121"/>
      <c r="J264" s="121">
        <f t="shared" si="33"/>
        <v>3684.8429475</v>
      </c>
      <c r="K264" s="257"/>
      <c r="L264" s="157"/>
      <c r="M264" s="157"/>
      <c r="N264" s="156"/>
    </row>
    <row r="265" spans="1:14" ht="12.75" customHeight="1">
      <c r="A265" s="251" t="s">
        <v>2611</v>
      </c>
      <c r="B265" s="251" t="s">
        <v>3470</v>
      </c>
      <c r="C265" s="147"/>
      <c r="D265" s="252">
        <v>0.059</v>
      </c>
      <c r="E265" s="136"/>
      <c r="F265" s="121">
        <f t="shared" si="29"/>
        <v>3814.1356825</v>
      </c>
      <c r="G265" s="70"/>
      <c r="H265" s="121">
        <f t="shared" si="31"/>
        <v>3708.4449999999997</v>
      </c>
      <c r="I265" s="121"/>
      <c r="J265" s="121">
        <f t="shared" si="33"/>
        <v>3814.1356825</v>
      </c>
      <c r="K265" s="257"/>
      <c r="L265" s="157"/>
      <c r="M265" s="157"/>
      <c r="N265" s="156"/>
    </row>
    <row r="266" spans="1:14" ht="12.75" customHeight="1">
      <c r="A266" s="251" t="s">
        <v>2612</v>
      </c>
      <c r="B266" s="251" t="s">
        <v>3471</v>
      </c>
      <c r="C266" s="147"/>
      <c r="D266" s="252">
        <v>0.045</v>
      </c>
      <c r="E266" s="136"/>
      <c r="F266" s="121">
        <f t="shared" si="29"/>
        <v>2909.0865375</v>
      </c>
      <c r="G266" s="70"/>
      <c r="H266" s="121">
        <f t="shared" si="31"/>
        <v>2828.475</v>
      </c>
      <c r="I266" s="121"/>
      <c r="J266" s="121">
        <f t="shared" si="33"/>
        <v>2909.0865375</v>
      </c>
      <c r="K266" s="257"/>
      <c r="L266" s="157"/>
      <c r="M266" s="157"/>
      <c r="N266" s="156"/>
    </row>
    <row r="267" spans="1:14" ht="12.75" customHeight="1">
      <c r="A267" s="251" t="s">
        <v>2613</v>
      </c>
      <c r="B267" s="251" t="s">
        <v>3474</v>
      </c>
      <c r="C267" s="147"/>
      <c r="D267" s="252">
        <v>0.048</v>
      </c>
      <c r="E267" s="136"/>
      <c r="F267" s="121">
        <f t="shared" si="29"/>
        <v>3103.02564</v>
      </c>
      <c r="G267" s="70"/>
      <c r="H267" s="121">
        <f t="shared" si="31"/>
        <v>3017.04</v>
      </c>
      <c r="I267" s="121"/>
      <c r="J267" s="121">
        <f t="shared" si="33"/>
        <v>3103.02564</v>
      </c>
      <c r="K267" s="257"/>
      <c r="L267" s="157"/>
      <c r="M267" s="157"/>
      <c r="N267" s="156"/>
    </row>
    <row r="268" spans="1:14" ht="12.75" customHeight="1">
      <c r="A268" s="251" t="s">
        <v>2614</v>
      </c>
      <c r="B268" s="251" t="s">
        <v>3475</v>
      </c>
      <c r="C268" s="147"/>
      <c r="D268" s="252">
        <v>0.052</v>
      </c>
      <c r="E268" s="136"/>
      <c r="F268" s="121">
        <f t="shared" si="29"/>
        <v>3361.61111</v>
      </c>
      <c r="G268" s="70"/>
      <c r="H268" s="121">
        <f t="shared" si="31"/>
        <v>3268.46</v>
      </c>
      <c r="I268" s="121"/>
      <c r="J268" s="121">
        <f t="shared" si="33"/>
        <v>3361.61111</v>
      </c>
      <c r="K268" s="257"/>
      <c r="L268" s="157"/>
      <c r="M268" s="157"/>
      <c r="N268" s="156"/>
    </row>
    <row r="269" spans="1:14" ht="12.75" customHeight="1">
      <c r="A269" s="251" t="s">
        <v>2852</v>
      </c>
      <c r="B269" s="251" t="s">
        <v>3476</v>
      </c>
      <c r="C269" s="147"/>
      <c r="D269" s="252">
        <v>0.203</v>
      </c>
      <c r="E269" s="136"/>
      <c r="F269" s="121">
        <f aca="true" t="shared" si="34" ref="F269:F332">$F$3*D269*$F$7</f>
        <v>13123.2126025</v>
      </c>
      <c r="G269" s="70"/>
      <c r="H269" s="121">
        <f t="shared" si="31"/>
        <v>12759.565</v>
      </c>
      <c r="I269" s="121"/>
      <c r="J269" s="121">
        <f t="shared" si="33"/>
        <v>13123.2126025</v>
      </c>
      <c r="K269" s="257"/>
      <c r="L269" s="157"/>
      <c r="M269" s="157"/>
      <c r="N269" s="156"/>
    </row>
    <row r="270" spans="1:14" ht="12.75" customHeight="1">
      <c r="A270" s="253" t="s">
        <v>2853</v>
      </c>
      <c r="B270" s="251" t="s">
        <v>3477</v>
      </c>
      <c r="C270" s="147"/>
      <c r="D270" s="252">
        <v>0.054</v>
      </c>
      <c r="E270" s="136"/>
      <c r="F270" s="121">
        <f t="shared" si="34"/>
        <v>3490.903845</v>
      </c>
      <c r="G270" s="70"/>
      <c r="H270" s="121">
        <f t="shared" si="31"/>
        <v>3394.17</v>
      </c>
      <c r="I270" s="121"/>
      <c r="J270" s="121">
        <f t="shared" si="33"/>
        <v>3490.903845</v>
      </c>
      <c r="K270" s="257"/>
      <c r="L270" s="157"/>
      <c r="M270" s="157"/>
      <c r="N270" s="156"/>
    </row>
    <row r="271" spans="1:14" ht="12.75" customHeight="1">
      <c r="A271" s="251" t="s">
        <v>2615</v>
      </c>
      <c r="B271" s="251" t="s">
        <v>3480</v>
      </c>
      <c r="C271" s="147"/>
      <c r="D271" s="252">
        <v>0.054</v>
      </c>
      <c r="E271" s="136"/>
      <c r="F271" s="121">
        <f t="shared" si="34"/>
        <v>3490.903845</v>
      </c>
      <c r="G271" s="70"/>
      <c r="H271" s="121">
        <f t="shared" si="31"/>
        <v>3394.17</v>
      </c>
      <c r="I271" s="121"/>
      <c r="J271" s="121">
        <f t="shared" si="33"/>
        <v>3490.903845</v>
      </c>
      <c r="K271" s="257"/>
      <c r="L271" s="157"/>
      <c r="M271" s="157"/>
      <c r="N271" s="156"/>
    </row>
    <row r="272" spans="1:14" ht="12.75" customHeight="1">
      <c r="A272" s="251" t="s">
        <v>1686</v>
      </c>
      <c r="B272" s="251" t="s">
        <v>1687</v>
      </c>
      <c r="C272" s="147"/>
      <c r="D272" s="252">
        <v>0.079</v>
      </c>
      <c r="E272" s="136"/>
      <c r="F272" s="121">
        <f t="shared" si="34"/>
        <v>5107.0630325</v>
      </c>
      <c r="G272" s="70"/>
      <c r="H272" s="121">
        <f>$F$3*D272</f>
        <v>4965.545</v>
      </c>
      <c r="I272" s="121">
        <f>$F$2*D272</f>
        <v>5275.462</v>
      </c>
      <c r="J272" s="121">
        <f t="shared" si="33"/>
        <v>5107.0630325</v>
      </c>
      <c r="K272" s="256"/>
      <c r="L272" s="157"/>
      <c r="M272" s="157"/>
      <c r="N272" s="156"/>
    </row>
    <row r="273" spans="1:14" ht="12.75" customHeight="1">
      <c r="A273" s="251" t="s">
        <v>1690</v>
      </c>
      <c r="B273" s="251" t="s">
        <v>1691</v>
      </c>
      <c r="C273" s="147"/>
      <c r="D273" s="252">
        <v>0.076</v>
      </c>
      <c r="E273" s="136"/>
      <c r="F273" s="121">
        <f t="shared" si="34"/>
        <v>4913.12393</v>
      </c>
      <c r="G273" s="70"/>
      <c r="H273" s="121">
        <f aca="true" t="shared" si="35" ref="H273:H284">$F$3*D273</f>
        <v>4776.98</v>
      </c>
      <c r="I273" s="121"/>
      <c r="J273" s="121">
        <f t="shared" si="33"/>
        <v>4913.12393</v>
      </c>
      <c r="K273" s="257"/>
      <c r="L273" s="157"/>
      <c r="M273" s="157"/>
      <c r="N273" s="156"/>
    </row>
    <row r="274" spans="1:14" ht="12.75" customHeight="1">
      <c r="A274" s="251" t="s">
        <v>1692</v>
      </c>
      <c r="B274" s="251" t="s">
        <v>1693</v>
      </c>
      <c r="C274" s="147"/>
      <c r="D274" s="252">
        <v>0.07</v>
      </c>
      <c r="E274" s="136"/>
      <c r="F274" s="121">
        <f t="shared" si="34"/>
        <v>4525.245725000001</v>
      </c>
      <c r="G274" s="70"/>
      <c r="H274" s="121">
        <f t="shared" si="35"/>
        <v>4399.85</v>
      </c>
      <c r="I274" s="121"/>
      <c r="J274" s="121">
        <f t="shared" si="33"/>
        <v>4525.245725000001</v>
      </c>
      <c r="K274" s="257"/>
      <c r="L274" s="157"/>
      <c r="M274" s="157"/>
      <c r="N274" s="156"/>
    </row>
    <row r="275" spans="1:14" ht="12.75" customHeight="1">
      <c r="A275" s="251" t="s">
        <v>1694</v>
      </c>
      <c r="B275" s="251" t="s">
        <v>1695</v>
      </c>
      <c r="C275" s="147"/>
      <c r="D275" s="252">
        <v>0.076</v>
      </c>
      <c r="E275" s="136"/>
      <c r="F275" s="121">
        <f t="shared" si="34"/>
        <v>4913.12393</v>
      </c>
      <c r="G275" s="70"/>
      <c r="H275" s="121">
        <f t="shared" si="35"/>
        <v>4776.98</v>
      </c>
      <c r="I275" s="121">
        <f>$F$2*D275</f>
        <v>5075.128</v>
      </c>
      <c r="J275" s="121">
        <f t="shared" si="33"/>
        <v>4913.12393</v>
      </c>
      <c r="K275" s="256"/>
      <c r="L275" s="157"/>
      <c r="M275" s="157"/>
      <c r="N275" s="156"/>
    </row>
    <row r="276" spans="1:14" ht="12.75" customHeight="1">
      <c r="A276" s="251" t="s">
        <v>1696</v>
      </c>
      <c r="B276" s="251" t="s">
        <v>1697</v>
      </c>
      <c r="C276" s="147"/>
      <c r="D276" s="252">
        <v>0.053</v>
      </c>
      <c r="E276" s="136"/>
      <c r="F276" s="121">
        <f t="shared" si="34"/>
        <v>3426.2574775</v>
      </c>
      <c r="G276" s="70"/>
      <c r="H276" s="121">
        <f t="shared" si="35"/>
        <v>3331.315</v>
      </c>
      <c r="I276" s="121"/>
      <c r="J276" s="121">
        <f t="shared" si="33"/>
        <v>3426.2574775</v>
      </c>
      <c r="K276" s="257"/>
      <c r="L276" s="157"/>
      <c r="M276" s="157"/>
      <c r="N276" s="156"/>
    </row>
    <row r="277" spans="1:14" ht="12.75" customHeight="1">
      <c r="A277" s="251" t="s">
        <v>1698</v>
      </c>
      <c r="B277" s="251" t="s">
        <v>1699</v>
      </c>
      <c r="C277" s="147"/>
      <c r="D277" s="252">
        <v>0.025</v>
      </c>
      <c r="E277" s="136"/>
      <c r="F277" s="121">
        <f t="shared" si="34"/>
        <v>1616.1591875</v>
      </c>
      <c r="G277" s="70"/>
      <c r="H277" s="121">
        <f t="shared" si="35"/>
        <v>1571.375</v>
      </c>
      <c r="I277" s="121"/>
      <c r="J277" s="121">
        <f t="shared" si="33"/>
        <v>1616.1591875</v>
      </c>
      <c r="K277" s="257"/>
      <c r="L277" s="157"/>
      <c r="M277" s="157"/>
      <c r="N277" s="156"/>
    </row>
    <row r="278" spans="1:14" ht="12.75" customHeight="1">
      <c r="A278" s="251" t="s">
        <v>1700</v>
      </c>
      <c r="B278" s="251" t="s">
        <v>1701</v>
      </c>
      <c r="C278" s="147"/>
      <c r="D278" s="252">
        <v>0.035</v>
      </c>
      <c r="E278" s="136"/>
      <c r="F278" s="121">
        <f t="shared" si="34"/>
        <v>2262.6228625000003</v>
      </c>
      <c r="G278" s="70"/>
      <c r="H278" s="121">
        <f t="shared" si="35"/>
        <v>2199.925</v>
      </c>
      <c r="I278" s="121">
        <f>$F$2*D278</f>
        <v>2337.23</v>
      </c>
      <c r="J278" s="121">
        <f t="shared" si="33"/>
        <v>2262.6228625000003</v>
      </c>
      <c r="K278" s="256"/>
      <c r="L278" s="157"/>
      <c r="M278" s="157"/>
      <c r="N278" s="156"/>
    </row>
    <row r="279" spans="1:14" ht="12.75" customHeight="1">
      <c r="A279" s="251" t="s">
        <v>1702</v>
      </c>
      <c r="B279" s="251" t="s">
        <v>1703</v>
      </c>
      <c r="C279" s="147"/>
      <c r="D279" s="252">
        <v>0.032</v>
      </c>
      <c r="E279" s="136"/>
      <c r="F279" s="121">
        <f t="shared" si="34"/>
        <v>2068.68376</v>
      </c>
      <c r="G279" s="70"/>
      <c r="H279" s="121">
        <f t="shared" si="35"/>
        <v>2011.3600000000001</v>
      </c>
      <c r="I279" s="121"/>
      <c r="J279" s="121">
        <f t="shared" si="33"/>
        <v>2068.68376</v>
      </c>
      <c r="K279" s="257"/>
      <c r="L279" s="157"/>
      <c r="M279" s="157"/>
      <c r="N279" s="156"/>
    </row>
    <row r="280" spans="1:14" ht="12.75" customHeight="1">
      <c r="A280" s="251" t="s">
        <v>1704</v>
      </c>
      <c r="B280" s="251" t="s">
        <v>1705</v>
      </c>
      <c r="C280" s="147"/>
      <c r="D280" s="252">
        <v>0.07</v>
      </c>
      <c r="E280" s="136"/>
      <c r="F280" s="121">
        <f t="shared" si="34"/>
        <v>4525.245725000001</v>
      </c>
      <c r="G280" s="70"/>
      <c r="H280" s="121">
        <f t="shared" si="35"/>
        <v>4399.85</v>
      </c>
      <c r="I280" s="121">
        <f>$F$2*D280</f>
        <v>4674.46</v>
      </c>
      <c r="J280" s="121">
        <f t="shared" si="33"/>
        <v>4525.245725000001</v>
      </c>
      <c r="K280" s="256"/>
      <c r="L280" s="157"/>
      <c r="M280" s="157"/>
      <c r="N280" s="156"/>
    </row>
    <row r="281" spans="1:14" ht="12.75" customHeight="1">
      <c r="A281" s="251" t="s">
        <v>1706</v>
      </c>
      <c r="B281" s="251" t="s">
        <v>1707</v>
      </c>
      <c r="C281" s="147"/>
      <c r="D281" s="252">
        <v>0.064</v>
      </c>
      <c r="E281" s="136"/>
      <c r="F281" s="121">
        <f t="shared" si="34"/>
        <v>4137.36752</v>
      </c>
      <c r="G281" s="70"/>
      <c r="H281" s="121">
        <f t="shared" si="35"/>
        <v>4022.7200000000003</v>
      </c>
      <c r="I281" s="121"/>
      <c r="J281" s="121">
        <f t="shared" si="33"/>
        <v>4137.36752</v>
      </c>
      <c r="K281" s="257"/>
      <c r="L281" s="157"/>
      <c r="M281" s="157"/>
      <c r="N281" s="156"/>
    </row>
    <row r="282" spans="1:14" ht="12.75" customHeight="1">
      <c r="A282" s="251" t="s">
        <v>1710</v>
      </c>
      <c r="B282" s="251" t="s">
        <v>1711</v>
      </c>
      <c r="C282" s="147"/>
      <c r="D282" s="252">
        <v>0.024</v>
      </c>
      <c r="E282" s="136"/>
      <c r="F282" s="121">
        <f t="shared" si="34"/>
        <v>1551.51282</v>
      </c>
      <c r="G282" s="70"/>
      <c r="H282" s="121">
        <f t="shared" si="35"/>
        <v>1508.52</v>
      </c>
      <c r="I282" s="121"/>
      <c r="J282" s="121">
        <f t="shared" si="33"/>
        <v>1551.51282</v>
      </c>
      <c r="K282" s="257"/>
      <c r="L282" s="157"/>
      <c r="M282" s="157"/>
      <c r="N282" s="156"/>
    </row>
    <row r="283" spans="1:14" ht="12.75" customHeight="1">
      <c r="A283" s="251" t="s">
        <v>1712</v>
      </c>
      <c r="B283" s="251" t="s">
        <v>1713</v>
      </c>
      <c r="C283" s="155"/>
      <c r="D283" s="252">
        <v>0.031</v>
      </c>
      <c r="E283" s="136"/>
      <c r="F283" s="121">
        <f t="shared" si="34"/>
        <v>2004.0373925</v>
      </c>
      <c r="G283" s="70"/>
      <c r="H283" s="121">
        <f t="shared" si="35"/>
        <v>1948.5049999999999</v>
      </c>
      <c r="I283" s="121"/>
      <c r="J283" s="121">
        <f t="shared" si="33"/>
        <v>2004.0373925</v>
      </c>
      <c r="K283" s="257"/>
      <c r="L283" s="157"/>
      <c r="M283" s="157"/>
      <c r="N283" s="156"/>
    </row>
    <row r="284" spans="1:14" ht="12.75" customHeight="1">
      <c r="A284" s="251" t="s">
        <v>2938</v>
      </c>
      <c r="B284" s="251" t="s">
        <v>2939</v>
      </c>
      <c r="C284" s="155"/>
      <c r="D284" s="252">
        <v>0.089</v>
      </c>
      <c r="E284" s="136"/>
      <c r="F284" s="121">
        <f t="shared" si="34"/>
        <v>5753.526707499999</v>
      </c>
      <c r="G284" s="70"/>
      <c r="H284" s="121">
        <f t="shared" si="35"/>
        <v>5594.094999999999</v>
      </c>
      <c r="I284" s="121">
        <f>$F$2*D284</f>
        <v>5943.241999999999</v>
      </c>
      <c r="J284" s="121">
        <f t="shared" si="33"/>
        <v>5753.526707499999</v>
      </c>
      <c r="K284" s="258"/>
      <c r="L284" s="157"/>
      <c r="M284" s="157"/>
      <c r="N284" s="156"/>
    </row>
    <row r="285" spans="1:14" ht="12.75" customHeight="1">
      <c r="A285" s="251" t="s">
        <v>2940</v>
      </c>
      <c r="B285" s="251" t="s">
        <v>2941</v>
      </c>
      <c r="C285" s="155"/>
      <c r="D285" s="252">
        <v>0.034</v>
      </c>
      <c r="E285" s="136"/>
      <c r="F285" s="121"/>
      <c r="G285" s="70"/>
      <c r="H285" s="121"/>
      <c r="I285" s="121"/>
      <c r="J285" s="121"/>
      <c r="K285" s="257"/>
      <c r="L285" s="157"/>
      <c r="M285" s="157"/>
      <c r="N285" s="156"/>
    </row>
    <row r="286" spans="1:14" ht="12.75" customHeight="1">
      <c r="A286" s="251" t="s">
        <v>2854</v>
      </c>
      <c r="B286" s="251" t="s">
        <v>2855</v>
      </c>
      <c r="C286" s="155"/>
      <c r="D286" s="252">
        <v>0.287</v>
      </c>
      <c r="E286" s="136"/>
      <c r="F286" s="121">
        <f t="shared" si="34"/>
        <v>18553.507472499998</v>
      </c>
      <c r="G286" s="70"/>
      <c r="H286" s="121">
        <f aca="true" t="shared" si="36" ref="H286:H293">$F$3*D286</f>
        <v>18039.385</v>
      </c>
      <c r="I286" s="121"/>
      <c r="J286" s="121">
        <f t="shared" si="33"/>
        <v>18553.507472499998</v>
      </c>
      <c r="K286" s="257"/>
      <c r="L286" s="157"/>
      <c r="M286" s="157"/>
      <c r="N286" s="156"/>
    </row>
    <row r="287" spans="1:14" ht="12.75" customHeight="1">
      <c r="A287" s="251" t="s">
        <v>2856</v>
      </c>
      <c r="B287" s="251" t="s">
        <v>2857</v>
      </c>
      <c r="C287" s="155"/>
      <c r="D287" s="252">
        <v>0.044</v>
      </c>
      <c r="E287" s="136"/>
      <c r="F287" s="121">
        <f t="shared" si="34"/>
        <v>2844.44017</v>
      </c>
      <c r="G287" s="70"/>
      <c r="H287" s="121">
        <f t="shared" si="36"/>
        <v>2765.62</v>
      </c>
      <c r="I287" s="121"/>
      <c r="J287" s="121">
        <f t="shared" si="33"/>
        <v>2844.44017</v>
      </c>
      <c r="K287" s="257"/>
      <c r="L287" s="157"/>
      <c r="M287" s="157"/>
      <c r="N287" s="156"/>
    </row>
    <row r="288" spans="1:14" ht="12.75" customHeight="1">
      <c r="A288" s="251" t="s">
        <v>1715</v>
      </c>
      <c r="B288" s="251" t="s">
        <v>2942</v>
      </c>
      <c r="C288" s="155"/>
      <c r="D288" s="252">
        <v>0.055</v>
      </c>
      <c r="E288" s="136"/>
      <c r="F288" s="121">
        <f t="shared" si="34"/>
        <v>3555.5502125</v>
      </c>
      <c r="G288" s="70"/>
      <c r="H288" s="121">
        <f t="shared" si="36"/>
        <v>3457.025</v>
      </c>
      <c r="I288" s="121"/>
      <c r="J288" s="121">
        <f t="shared" si="33"/>
        <v>3555.5502125</v>
      </c>
      <c r="K288" s="257"/>
      <c r="L288" s="157"/>
      <c r="M288" s="157"/>
      <c r="N288" s="156"/>
    </row>
    <row r="289" spans="1:14" ht="12.75" customHeight="1">
      <c r="A289" s="251" t="s">
        <v>1717</v>
      </c>
      <c r="B289" s="251" t="s">
        <v>2943</v>
      </c>
      <c r="C289" s="155"/>
      <c r="D289" s="252">
        <v>0.026</v>
      </c>
      <c r="E289" s="136"/>
      <c r="F289" s="121"/>
      <c r="G289" s="70"/>
      <c r="H289" s="121"/>
      <c r="I289" s="121"/>
      <c r="J289" s="121"/>
      <c r="K289" s="257"/>
      <c r="L289" s="157"/>
      <c r="M289" s="157"/>
      <c r="N289" s="156"/>
    </row>
    <row r="290" spans="1:14" ht="12.75" customHeight="1">
      <c r="A290" s="251" t="s">
        <v>1719</v>
      </c>
      <c r="B290" s="251" t="s">
        <v>1720</v>
      </c>
      <c r="C290" s="147"/>
      <c r="D290" s="252">
        <v>0.215</v>
      </c>
      <c r="E290" s="136"/>
      <c r="F290" s="121">
        <f t="shared" si="34"/>
        <v>13898.969012499998</v>
      </c>
      <c r="G290" s="70"/>
      <c r="H290" s="121">
        <f t="shared" si="36"/>
        <v>13513.824999999999</v>
      </c>
      <c r="I290" s="121">
        <f>$F$2*D290</f>
        <v>14357.27</v>
      </c>
      <c r="J290" s="121">
        <f t="shared" si="33"/>
        <v>13898.969012499998</v>
      </c>
      <c r="K290" s="256"/>
      <c r="L290" s="157"/>
      <c r="M290" s="157"/>
      <c r="N290" s="156"/>
    </row>
    <row r="291" spans="1:14" ht="12.75" customHeight="1">
      <c r="A291" s="251" t="s">
        <v>1721</v>
      </c>
      <c r="B291" s="251" t="s">
        <v>1722</v>
      </c>
      <c r="C291" s="147"/>
      <c r="D291" s="252">
        <v>0.089</v>
      </c>
      <c r="E291" s="136"/>
      <c r="F291" s="121">
        <f t="shared" si="34"/>
        <v>5753.526707499999</v>
      </c>
      <c r="G291" s="70"/>
      <c r="H291" s="121">
        <f t="shared" si="36"/>
        <v>5594.094999999999</v>
      </c>
      <c r="I291" s="121">
        <f>$F$2*D291</f>
        <v>5943.241999999999</v>
      </c>
      <c r="J291" s="121">
        <f t="shared" si="33"/>
        <v>5753.526707499999</v>
      </c>
      <c r="K291" s="256"/>
      <c r="L291" s="157"/>
      <c r="M291" s="157"/>
      <c r="N291" s="156"/>
    </row>
    <row r="292" spans="1:14" ht="12.75" customHeight="1">
      <c r="A292" s="251" t="s">
        <v>1723</v>
      </c>
      <c r="B292" s="251" t="s">
        <v>1724</v>
      </c>
      <c r="C292" s="147"/>
      <c r="D292" s="252">
        <v>0.214</v>
      </c>
      <c r="E292" s="136"/>
      <c r="F292" s="121">
        <f t="shared" si="34"/>
        <v>13834.322644999998</v>
      </c>
      <c r="G292" s="70"/>
      <c r="H292" s="121">
        <f t="shared" si="36"/>
        <v>13450.97</v>
      </c>
      <c r="I292" s="121">
        <f>$F$2*D292</f>
        <v>14290.492</v>
      </c>
      <c r="J292" s="121">
        <f t="shared" si="33"/>
        <v>13834.322644999998</v>
      </c>
      <c r="K292" s="256"/>
      <c r="L292" s="157"/>
      <c r="M292" s="157"/>
      <c r="N292" s="156"/>
    </row>
    <row r="293" spans="1:14" ht="12.75" customHeight="1">
      <c r="A293" s="251" t="s">
        <v>293</v>
      </c>
      <c r="B293" s="251" t="s">
        <v>2792</v>
      </c>
      <c r="C293" s="147"/>
      <c r="D293" s="252">
        <v>0.119</v>
      </c>
      <c r="E293" s="136"/>
      <c r="F293" s="121">
        <f t="shared" si="34"/>
        <v>7692.9177325</v>
      </c>
      <c r="G293" s="70"/>
      <c r="H293" s="121">
        <f t="shared" si="36"/>
        <v>7479.745</v>
      </c>
      <c r="I293" s="121">
        <f>$F$2*D293</f>
        <v>7946.581999999999</v>
      </c>
      <c r="J293" s="121">
        <f t="shared" si="33"/>
        <v>7692.9177325</v>
      </c>
      <c r="K293" s="256"/>
      <c r="L293" s="157"/>
      <c r="M293" s="157"/>
      <c r="N293" s="156"/>
    </row>
    <row r="294" spans="1:14" ht="12.75" customHeight="1">
      <c r="A294" s="251" t="s">
        <v>2616</v>
      </c>
      <c r="B294" s="251" t="s">
        <v>3481</v>
      </c>
      <c r="C294" s="147"/>
      <c r="D294" s="252">
        <v>0.05</v>
      </c>
      <c r="E294" s="136"/>
      <c r="F294" s="121">
        <f t="shared" si="34"/>
        <v>3232.318375</v>
      </c>
      <c r="G294" s="70"/>
      <c r="H294" s="121">
        <f aca="true" t="shared" si="37" ref="H294:H305">$F$3*D294</f>
        <v>3142.75</v>
      </c>
      <c r="I294" s="121"/>
      <c r="J294" s="121">
        <f t="shared" si="33"/>
        <v>3232.318375</v>
      </c>
      <c r="K294" s="257"/>
      <c r="L294" s="157"/>
      <c r="M294" s="157"/>
      <c r="N294" s="156"/>
    </row>
    <row r="295" spans="1:14" ht="12.75" customHeight="1">
      <c r="A295" s="251" t="s">
        <v>2617</v>
      </c>
      <c r="B295" s="251" t="s">
        <v>3485</v>
      </c>
      <c r="C295" s="147"/>
      <c r="D295" s="252">
        <v>0.046</v>
      </c>
      <c r="E295" s="136"/>
      <c r="F295" s="121">
        <f t="shared" si="34"/>
        <v>2973.732905</v>
      </c>
      <c r="G295" s="70"/>
      <c r="H295" s="121">
        <f t="shared" si="37"/>
        <v>2891.33</v>
      </c>
      <c r="I295" s="121"/>
      <c r="J295" s="121">
        <f t="shared" si="33"/>
        <v>2973.732905</v>
      </c>
      <c r="K295" s="257"/>
      <c r="L295" s="157"/>
      <c r="M295" s="157"/>
      <c r="N295" s="156"/>
    </row>
    <row r="296" spans="1:14" ht="12.75" customHeight="1">
      <c r="A296" s="251" t="s">
        <v>2618</v>
      </c>
      <c r="B296" s="251" t="s">
        <v>3486</v>
      </c>
      <c r="C296" s="147"/>
      <c r="D296" s="252">
        <v>0.055</v>
      </c>
      <c r="E296" s="136"/>
      <c r="F296" s="121">
        <f t="shared" si="34"/>
        <v>3555.5502125</v>
      </c>
      <c r="G296" s="70"/>
      <c r="H296" s="121">
        <f t="shared" si="37"/>
        <v>3457.025</v>
      </c>
      <c r="I296" s="121"/>
      <c r="J296" s="121">
        <f t="shared" si="33"/>
        <v>3555.5502125</v>
      </c>
      <c r="K296" s="257"/>
      <c r="L296" s="157"/>
      <c r="M296" s="157"/>
      <c r="N296" s="156"/>
    </row>
    <row r="297" spans="1:14" ht="12.75" customHeight="1">
      <c r="A297" s="251" t="s">
        <v>2619</v>
      </c>
      <c r="B297" s="251" t="s">
        <v>3487</v>
      </c>
      <c r="C297" s="147"/>
      <c r="D297" s="252">
        <v>0.066</v>
      </c>
      <c r="E297" s="136"/>
      <c r="F297" s="121">
        <f t="shared" si="34"/>
        <v>4266.660255</v>
      </c>
      <c r="G297" s="70"/>
      <c r="H297" s="121">
        <f t="shared" si="37"/>
        <v>4148.43</v>
      </c>
      <c r="I297" s="121"/>
      <c r="J297" s="121">
        <f t="shared" si="33"/>
        <v>4266.660255</v>
      </c>
      <c r="K297" s="257"/>
      <c r="L297" s="157"/>
      <c r="M297" s="157"/>
      <c r="N297" s="156"/>
    </row>
    <row r="298" spans="1:14" ht="12.75" customHeight="1">
      <c r="A298" s="251" t="s">
        <v>2620</v>
      </c>
      <c r="B298" s="251" t="s">
        <v>3488</v>
      </c>
      <c r="C298" s="147"/>
      <c r="D298" s="252">
        <v>0.054</v>
      </c>
      <c r="E298" s="136"/>
      <c r="F298" s="121">
        <f t="shared" si="34"/>
        <v>3490.903845</v>
      </c>
      <c r="G298" s="70"/>
      <c r="H298" s="121">
        <f t="shared" si="37"/>
        <v>3394.17</v>
      </c>
      <c r="I298" s="121"/>
      <c r="J298" s="121">
        <f t="shared" si="33"/>
        <v>3490.903845</v>
      </c>
      <c r="K298" s="257"/>
      <c r="L298" s="157"/>
      <c r="M298" s="157"/>
      <c r="N298" s="156"/>
    </row>
    <row r="299" spans="1:14" ht="12.75" customHeight="1">
      <c r="A299" s="251" t="s">
        <v>1726</v>
      </c>
      <c r="B299" s="251" t="s">
        <v>1727</v>
      </c>
      <c r="C299" s="147"/>
      <c r="D299" s="252">
        <v>0.025</v>
      </c>
      <c r="E299" s="136"/>
      <c r="F299" s="121">
        <f t="shared" si="34"/>
        <v>1616.1591875</v>
      </c>
      <c r="G299" s="70"/>
      <c r="H299" s="121">
        <f t="shared" si="37"/>
        <v>1571.375</v>
      </c>
      <c r="I299" s="121"/>
      <c r="J299" s="121">
        <f t="shared" si="33"/>
        <v>1616.1591875</v>
      </c>
      <c r="K299" s="257"/>
      <c r="L299" s="157"/>
      <c r="M299" s="157"/>
      <c r="N299" s="156"/>
    </row>
    <row r="300" spans="1:14" ht="12.75" customHeight="1">
      <c r="A300" s="251" t="s">
        <v>1728</v>
      </c>
      <c r="B300" s="251" t="s">
        <v>1729</v>
      </c>
      <c r="C300" s="147"/>
      <c r="D300" s="252">
        <v>0.037</v>
      </c>
      <c r="E300" s="136"/>
      <c r="F300" s="121">
        <f t="shared" si="34"/>
        <v>2391.9155975</v>
      </c>
      <c r="G300" s="70"/>
      <c r="H300" s="121">
        <f t="shared" si="37"/>
        <v>2325.6349999999998</v>
      </c>
      <c r="I300" s="121">
        <f>$F$2*D300</f>
        <v>2470.786</v>
      </c>
      <c r="J300" s="121">
        <f t="shared" si="33"/>
        <v>2391.9155975</v>
      </c>
      <c r="K300" s="256"/>
      <c r="L300" s="157"/>
      <c r="M300" s="157"/>
      <c r="N300" s="156"/>
    </row>
    <row r="301" spans="1:14" ht="12.75" customHeight="1">
      <c r="A301" s="251" t="s">
        <v>1730</v>
      </c>
      <c r="B301" s="251" t="s">
        <v>1731</v>
      </c>
      <c r="C301" s="147"/>
      <c r="D301" s="252">
        <v>0.088</v>
      </c>
      <c r="E301" s="136"/>
      <c r="F301" s="121">
        <f t="shared" si="34"/>
        <v>5688.88034</v>
      </c>
      <c r="G301" s="70"/>
      <c r="H301" s="121">
        <f t="shared" si="37"/>
        <v>5531.24</v>
      </c>
      <c r="I301" s="121">
        <f>$F$2*D301</f>
        <v>5876.464</v>
      </c>
      <c r="J301" s="121">
        <f t="shared" si="33"/>
        <v>5688.88034</v>
      </c>
      <c r="K301" s="256"/>
      <c r="L301" s="157"/>
      <c r="M301" s="157"/>
      <c r="N301" s="156"/>
    </row>
    <row r="302" spans="1:14" ht="12.75" customHeight="1">
      <c r="A302" s="251" t="s">
        <v>1732</v>
      </c>
      <c r="B302" s="251" t="s">
        <v>1733</v>
      </c>
      <c r="C302" s="147"/>
      <c r="D302" s="252">
        <v>0.059</v>
      </c>
      <c r="E302" s="136"/>
      <c r="F302" s="121">
        <f t="shared" si="34"/>
        <v>3814.1356825</v>
      </c>
      <c r="G302" s="70"/>
      <c r="H302" s="121">
        <f t="shared" si="37"/>
        <v>3708.4449999999997</v>
      </c>
      <c r="I302" s="121">
        <f>$F$2*D302</f>
        <v>3939.9019999999996</v>
      </c>
      <c r="J302" s="121">
        <f aca="true" t="shared" si="38" ref="J302:J365">$F$3*D302*$J$7</f>
        <v>3814.1356825</v>
      </c>
      <c r="K302" s="256"/>
      <c r="L302" s="157"/>
      <c r="M302" s="157"/>
      <c r="N302" s="156"/>
    </row>
    <row r="303" spans="1:14" ht="12.75" customHeight="1">
      <c r="A303" s="251" t="s">
        <v>1734</v>
      </c>
      <c r="B303" s="251" t="s">
        <v>1735</v>
      </c>
      <c r="C303" s="147"/>
      <c r="D303" s="252">
        <v>0.045</v>
      </c>
      <c r="E303" s="136"/>
      <c r="F303" s="121">
        <f t="shared" si="34"/>
        <v>2909.0865375</v>
      </c>
      <c r="G303" s="70"/>
      <c r="H303" s="121">
        <f t="shared" si="37"/>
        <v>2828.475</v>
      </c>
      <c r="I303" s="121">
        <f>$F$2*D303</f>
        <v>3005.0099999999998</v>
      </c>
      <c r="J303" s="121">
        <f t="shared" si="38"/>
        <v>2909.0865375</v>
      </c>
      <c r="K303" s="256"/>
      <c r="L303" s="157"/>
      <c r="M303" s="157"/>
      <c r="N303" s="156"/>
    </row>
    <row r="304" spans="1:14" ht="12.75" customHeight="1">
      <c r="A304" s="251" t="s">
        <v>1736</v>
      </c>
      <c r="B304" s="251" t="s">
        <v>1737</v>
      </c>
      <c r="C304" s="147"/>
      <c r="D304" s="252">
        <v>0.024</v>
      </c>
      <c r="E304" s="136"/>
      <c r="F304" s="121">
        <f t="shared" si="34"/>
        <v>1551.51282</v>
      </c>
      <c r="G304" s="70"/>
      <c r="H304" s="121">
        <f t="shared" si="37"/>
        <v>1508.52</v>
      </c>
      <c r="I304" s="121"/>
      <c r="J304" s="121">
        <f t="shared" si="38"/>
        <v>1551.51282</v>
      </c>
      <c r="K304" s="257"/>
      <c r="L304" s="157"/>
      <c r="M304" s="157"/>
      <c r="N304" s="156"/>
    </row>
    <row r="305" spans="1:14" ht="12.75" customHeight="1">
      <c r="A305" s="251" t="s">
        <v>1738</v>
      </c>
      <c r="B305" s="251" t="s">
        <v>1739</v>
      </c>
      <c r="C305" s="147"/>
      <c r="D305" s="252">
        <v>0.028</v>
      </c>
      <c r="E305" s="136"/>
      <c r="F305" s="121">
        <f t="shared" si="34"/>
        <v>1810.09829</v>
      </c>
      <c r="G305" s="70"/>
      <c r="H305" s="121">
        <f t="shared" si="37"/>
        <v>1759.94</v>
      </c>
      <c r="I305" s="121"/>
      <c r="J305" s="121">
        <f t="shared" si="38"/>
        <v>1810.09829</v>
      </c>
      <c r="K305" s="257"/>
      <c r="L305" s="157"/>
      <c r="M305" s="157"/>
      <c r="N305" s="156"/>
    </row>
    <row r="306" spans="1:14" ht="12.75" customHeight="1">
      <c r="A306" s="251" t="s">
        <v>2948</v>
      </c>
      <c r="B306" s="251" t="s">
        <v>2949</v>
      </c>
      <c r="C306" s="147"/>
      <c r="D306" s="252">
        <v>0.03</v>
      </c>
      <c r="E306" s="136"/>
      <c r="F306" s="121"/>
      <c r="G306" s="70"/>
      <c r="H306" s="121"/>
      <c r="I306" s="121"/>
      <c r="J306" s="121"/>
      <c r="K306" s="257"/>
      <c r="L306" s="157"/>
      <c r="M306" s="157"/>
      <c r="N306" s="156"/>
    </row>
    <row r="307" spans="1:14" ht="12.75" customHeight="1">
      <c r="A307" s="251" t="s">
        <v>2858</v>
      </c>
      <c r="B307" s="251" t="s">
        <v>2859</v>
      </c>
      <c r="C307" s="155"/>
      <c r="D307" s="252">
        <v>0.316</v>
      </c>
      <c r="E307" s="136"/>
      <c r="F307" s="121">
        <f t="shared" si="34"/>
        <v>20428.25213</v>
      </c>
      <c r="G307" s="70"/>
      <c r="H307" s="121">
        <f>$F$3*D307</f>
        <v>19862.18</v>
      </c>
      <c r="I307" s="121"/>
      <c r="J307" s="121">
        <f t="shared" si="38"/>
        <v>20428.25213</v>
      </c>
      <c r="K307" s="257"/>
      <c r="L307" s="157"/>
      <c r="M307" s="157"/>
      <c r="N307" s="156"/>
    </row>
    <row r="308" spans="1:14" ht="12.75" customHeight="1">
      <c r="A308" s="251" t="s">
        <v>2860</v>
      </c>
      <c r="B308" s="251" t="s">
        <v>2861</v>
      </c>
      <c r="C308" s="147"/>
      <c r="D308" s="252">
        <v>0.041</v>
      </c>
      <c r="E308" s="136"/>
      <c r="F308" s="121">
        <f t="shared" si="34"/>
        <v>2650.5010675000003</v>
      </c>
      <c r="G308" s="70"/>
      <c r="H308" s="121">
        <f>$F$3*D308</f>
        <v>2577.0550000000003</v>
      </c>
      <c r="I308" s="121"/>
      <c r="J308" s="121">
        <f t="shared" si="38"/>
        <v>2650.5010675000003</v>
      </c>
      <c r="K308" s="257"/>
      <c r="L308" s="157"/>
      <c r="M308" s="157"/>
      <c r="N308" s="156"/>
    </row>
    <row r="309" spans="1:14" ht="12.75" customHeight="1">
      <c r="A309" s="251" t="s">
        <v>1742</v>
      </c>
      <c r="B309" s="251" t="s">
        <v>2950</v>
      </c>
      <c r="C309" s="147"/>
      <c r="D309" s="252">
        <v>0.055</v>
      </c>
      <c r="E309" s="136"/>
      <c r="F309" s="121">
        <f t="shared" si="34"/>
        <v>3555.5502125</v>
      </c>
      <c r="G309" s="70"/>
      <c r="H309" s="121">
        <f>$F$3*D309</f>
        <v>3457.025</v>
      </c>
      <c r="I309" s="121"/>
      <c r="J309" s="121">
        <f t="shared" si="38"/>
        <v>3555.5502125</v>
      </c>
      <c r="K309" s="257"/>
      <c r="L309" s="157"/>
      <c r="M309" s="157"/>
      <c r="N309" s="156"/>
    </row>
    <row r="310" spans="1:14" ht="12.75" customHeight="1">
      <c r="A310" s="251" t="s">
        <v>1744</v>
      </c>
      <c r="B310" s="251" t="s">
        <v>2951</v>
      </c>
      <c r="C310" s="147"/>
      <c r="D310" s="252">
        <v>0.021</v>
      </c>
      <c r="E310" s="136"/>
      <c r="F310" s="121"/>
      <c r="G310" s="70"/>
      <c r="H310" s="121"/>
      <c r="I310" s="121"/>
      <c r="J310" s="121"/>
      <c r="K310" s="257"/>
      <c r="L310" s="157"/>
      <c r="M310" s="157"/>
      <c r="N310" s="156"/>
    </row>
    <row r="311" spans="1:14" ht="12.75" customHeight="1">
      <c r="A311" s="251" t="s">
        <v>1746</v>
      </c>
      <c r="B311" s="251" t="s">
        <v>1747</v>
      </c>
      <c r="C311" s="147"/>
      <c r="D311" s="252">
        <v>0.643</v>
      </c>
      <c r="E311" s="136"/>
      <c r="F311" s="121">
        <f t="shared" si="34"/>
        <v>41567.6143025</v>
      </c>
      <c r="G311" s="70"/>
      <c r="H311" s="121">
        <f aca="true" t="shared" si="39" ref="H311:H319">$F$3*D311</f>
        <v>40415.765</v>
      </c>
      <c r="I311" s="121">
        <f aca="true" t="shared" si="40" ref="I311:I316">$F$2*D311</f>
        <v>42938.254</v>
      </c>
      <c r="J311" s="121">
        <f t="shared" si="38"/>
        <v>41567.6143025</v>
      </c>
      <c r="K311" s="256"/>
      <c r="L311" s="157"/>
      <c r="M311" s="157"/>
      <c r="N311" s="156"/>
    </row>
    <row r="312" spans="1:14" ht="12.75" customHeight="1">
      <c r="A312" s="251" t="s">
        <v>1748</v>
      </c>
      <c r="B312" s="251" t="s">
        <v>1749</v>
      </c>
      <c r="C312" s="147"/>
      <c r="D312" s="252">
        <v>0.605</v>
      </c>
      <c r="E312" s="136"/>
      <c r="F312" s="121">
        <f t="shared" si="34"/>
        <v>39111.0523375</v>
      </c>
      <c r="G312" s="70"/>
      <c r="H312" s="121">
        <f t="shared" si="39"/>
        <v>38027.275</v>
      </c>
      <c r="I312" s="121">
        <f t="shared" si="40"/>
        <v>40400.69</v>
      </c>
      <c r="J312" s="121">
        <f t="shared" si="38"/>
        <v>39111.0523375</v>
      </c>
      <c r="K312" s="256"/>
      <c r="L312" s="157"/>
      <c r="M312" s="157"/>
      <c r="N312" s="156"/>
    </row>
    <row r="313" spans="1:14" ht="12.75" customHeight="1">
      <c r="A313" s="251" t="s">
        <v>1750</v>
      </c>
      <c r="B313" s="251" t="s">
        <v>1751</v>
      </c>
      <c r="C313" s="147"/>
      <c r="D313" s="252">
        <v>0.539</v>
      </c>
      <c r="E313" s="136"/>
      <c r="F313" s="121">
        <f t="shared" si="34"/>
        <v>34844.3920825</v>
      </c>
      <c r="G313" s="70"/>
      <c r="H313" s="121">
        <f t="shared" si="39"/>
        <v>33878.845</v>
      </c>
      <c r="I313" s="121">
        <f t="shared" si="40"/>
        <v>35993.342000000004</v>
      </c>
      <c r="J313" s="121">
        <f t="shared" si="38"/>
        <v>34844.3920825</v>
      </c>
      <c r="K313" s="256"/>
      <c r="L313" s="157"/>
      <c r="M313" s="157"/>
      <c r="N313" s="156"/>
    </row>
    <row r="314" spans="1:14" ht="12.75" customHeight="1">
      <c r="A314" s="251" t="s">
        <v>1752</v>
      </c>
      <c r="B314" s="251" t="s">
        <v>1753</v>
      </c>
      <c r="C314" s="147"/>
      <c r="D314" s="252">
        <v>0.49</v>
      </c>
      <c r="E314" s="136"/>
      <c r="F314" s="121">
        <f t="shared" si="34"/>
        <v>31676.720075</v>
      </c>
      <c r="G314" s="70"/>
      <c r="H314" s="121">
        <f t="shared" si="39"/>
        <v>30798.95</v>
      </c>
      <c r="I314" s="121">
        <f t="shared" si="40"/>
        <v>32721.22</v>
      </c>
      <c r="J314" s="121">
        <f t="shared" si="38"/>
        <v>31676.720075</v>
      </c>
      <c r="K314" s="256"/>
      <c r="L314" s="157"/>
      <c r="M314" s="157"/>
      <c r="N314" s="156"/>
    </row>
    <row r="315" spans="1:14" ht="12.75" customHeight="1">
      <c r="A315" s="251" t="s">
        <v>1754</v>
      </c>
      <c r="B315" s="251" t="s">
        <v>1755</v>
      </c>
      <c r="C315" s="147"/>
      <c r="D315" s="252">
        <v>0.334</v>
      </c>
      <c r="E315" s="136"/>
      <c r="F315" s="121">
        <f t="shared" si="34"/>
        <v>21591.886745</v>
      </c>
      <c r="G315" s="70"/>
      <c r="H315" s="121">
        <f t="shared" si="39"/>
        <v>20993.57</v>
      </c>
      <c r="I315" s="121">
        <f t="shared" si="40"/>
        <v>22303.852000000003</v>
      </c>
      <c r="J315" s="121">
        <f t="shared" si="38"/>
        <v>21591.886745</v>
      </c>
      <c r="K315" s="256"/>
      <c r="L315" s="157"/>
      <c r="M315" s="157"/>
      <c r="N315" s="156"/>
    </row>
    <row r="316" spans="1:14" ht="12.75" customHeight="1">
      <c r="A316" s="251" t="s">
        <v>1756</v>
      </c>
      <c r="B316" s="251" t="s">
        <v>1757</v>
      </c>
      <c r="C316" s="147"/>
      <c r="D316" s="252">
        <v>0.277</v>
      </c>
      <c r="E316" s="136"/>
      <c r="F316" s="121">
        <f t="shared" si="34"/>
        <v>17907.043797500002</v>
      </c>
      <c r="G316" s="70"/>
      <c r="H316" s="121">
        <f t="shared" si="39"/>
        <v>17410.835000000003</v>
      </c>
      <c r="I316" s="121">
        <f t="shared" si="40"/>
        <v>18497.506</v>
      </c>
      <c r="J316" s="121">
        <f t="shared" si="38"/>
        <v>17907.043797500002</v>
      </c>
      <c r="K316" s="256"/>
      <c r="L316" s="157"/>
      <c r="M316" s="157"/>
      <c r="N316" s="156"/>
    </row>
    <row r="317" spans="1:14" ht="12.75" customHeight="1">
      <c r="A317" s="251" t="s">
        <v>2621</v>
      </c>
      <c r="B317" s="251" t="s">
        <v>3489</v>
      </c>
      <c r="C317" s="147"/>
      <c r="D317" s="252">
        <v>0.09</v>
      </c>
      <c r="E317" s="136"/>
      <c r="F317" s="121">
        <f t="shared" si="34"/>
        <v>5818.173075</v>
      </c>
      <c r="G317" s="70"/>
      <c r="H317" s="121">
        <f t="shared" si="39"/>
        <v>5656.95</v>
      </c>
      <c r="I317" s="121"/>
      <c r="J317" s="121">
        <f t="shared" si="38"/>
        <v>5818.173075</v>
      </c>
      <c r="K317" s="257"/>
      <c r="L317" s="157"/>
      <c r="M317" s="157"/>
      <c r="N317" s="156"/>
    </row>
    <row r="318" spans="1:14" ht="12.75" customHeight="1">
      <c r="A318" s="251" t="s">
        <v>1758</v>
      </c>
      <c r="B318" s="251" t="s">
        <v>1759</v>
      </c>
      <c r="C318" s="147"/>
      <c r="D318" s="252">
        <v>0.095</v>
      </c>
      <c r="E318" s="136"/>
      <c r="F318" s="121">
        <f t="shared" si="34"/>
        <v>6141.4049125</v>
      </c>
      <c r="G318" s="70"/>
      <c r="H318" s="121">
        <f t="shared" si="39"/>
        <v>5971.225</v>
      </c>
      <c r="I318" s="121"/>
      <c r="J318" s="121">
        <f t="shared" si="38"/>
        <v>6141.4049125</v>
      </c>
      <c r="K318" s="257"/>
      <c r="L318" s="157"/>
      <c r="M318" s="157"/>
      <c r="N318" s="156"/>
    </row>
    <row r="319" spans="1:14" ht="12.75" customHeight="1">
      <c r="A319" s="251" t="s">
        <v>2952</v>
      </c>
      <c r="B319" s="251" t="s">
        <v>2953</v>
      </c>
      <c r="C319" s="147"/>
      <c r="D319" s="252">
        <v>0.066</v>
      </c>
      <c r="E319" s="136"/>
      <c r="F319" s="121">
        <f t="shared" si="34"/>
        <v>4266.660255</v>
      </c>
      <c r="G319" s="70"/>
      <c r="H319" s="121">
        <f t="shared" si="39"/>
        <v>4148.43</v>
      </c>
      <c r="I319" s="121">
        <f>$F$2*D319</f>
        <v>4407.348</v>
      </c>
      <c r="J319" s="121">
        <f t="shared" si="38"/>
        <v>4266.660255</v>
      </c>
      <c r="K319" s="258"/>
      <c r="L319" s="157"/>
      <c r="M319" s="157"/>
      <c r="N319" s="156"/>
    </row>
    <row r="320" spans="1:14" ht="12.75" customHeight="1">
      <c r="A320" s="251" t="s">
        <v>2954</v>
      </c>
      <c r="B320" s="251" t="s">
        <v>2955</v>
      </c>
      <c r="C320" s="147"/>
      <c r="D320" s="252">
        <v>0.047</v>
      </c>
      <c r="E320" s="136"/>
      <c r="F320" s="121"/>
      <c r="G320" s="70"/>
      <c r="H320" s="121"/>
      <c r="I320" s="121"/>
      <c r="J320" s="121"/>
      <c r="K320" s="257"/>
      <c r="L320" s="157"/>
      <c r="M320" s="157"/>
      <c r="N320" s="156"/>
    </row>
    <row r="321" spans="1:14" ht="12.75" customHeight="1">
      <c r="A321" s="251" t="s">
        <v>1760</v>
      </c>
      <c r="B321" s="251" t="s">
        <v>1761</v>
      </c>
      <c r="C321" s="155"/>
      <c r="D321" s="252">
        <v>0.062</v>
      </c>
      <c r="E321" s="136"/>
      <c r="F321" s="121">
        <f t="shared" si="34"/>
        <v>4008.074785</v>
      </c>
      <c r="G321" s="70"/>
      <c r="H321" s="121">
        <f>$F$3*D321</f>
        <v>3897.0099999999998</v>
      </c>
      <c r="I321" s="121"/>
      <c r="J321" s="121">
        <f t="shared" si="38"/>
        <v>4008.074785</v>
      </c>
      <c r="K321" s="257"/>
      <c r="L321" s="157"/>
      <c r="M321" s="157"/>
      <c r="N321" s="156"/>
    </row>
    <row r="322" spans="1:14" ht="12.75" customHeight="1">
      <c r="A322" s="251" t="s">
        <v>1762</v>
      </c>
      <c r="B322" s="251" t="s">
        <v>2956</v>
      </c>
      <c r="C322" s="155"/>
      <c r="D322" s="252">
        <v>0.072</v>
      </c>
      <c r="E322" s="136"/>
      <c r="F322" s="121">
        <f t="shared" si="34"/>
        <v>4654.53846</v>
      </c>
      <c r="G322" s="70"/>
      <c r="H322" s="121">
        <f>$F$3*D322</f>
        <v>4525.5599999999995</v>
      </c>
      <c r="I322" s="121"/>
      <c r="J322" s="121">
        <f t="shared" si="38"/>
        <v>4654.53846</v>
      </c>
      <c r="K322" s="257"/>
      <c r="L322" s="157"/>
      <c r="M322" s="157"/>
      <c r="N322" s="156"/>
    </row>
    <row r="323" spans="1:14" ht="12.75" customHeight="1">
      <c r="A323" s="251" t="s">
        <v>1764</v>
      </c>
      <c r="B323" s="251" t="s">
        <v>2957</v>
      </c>
      <c r="C323" s="155"/>
      <c r="D323" s="252">
        <v>0.031</v>
      </c>
      <c r="E323" s="136"/>
      <c r="F323" s="121"/>
      <c r="G323" s="70"/>
      <c r="H323" s="121"/>
      <c r="I323" s="121"/>
      <c r="J323" s="121"/>
      <c r="K323" s="257"/>
      <c r="L323" s="157"/>
      <c r="M323" s="157"/>
      <c r="N323" s="156"/>
    </row>
    <row r="324" spans="1:14" ht="12.75" customHeight="1">
      <c r="A324" s="251" t="s">
        <v>1766</v>
      </c>
      <c r="B324" s="251" t="s">
        <v>1767</v>
      </c>
      <c r="C324" s="155"/>
      <c r="D324" s="252">
        <v>0.214</v>
      </c>
      <c r="E324" s="136"/>
      <c r="F324" s="121">
        <f t="shared" si="34"/>
        <v>13834.322644999998</v>
      </c>
      <c r="G324" s="70"/>
      <c r="H324" s="121">
        <f aca="true" t="shared" si="41" ref="H324:H341">$F$3*D324</f>
        <v>13450.97</v>
      </c>
      <c r="I324" s="121">
        <f aca="true" t="shared" si="42" ref="I324:I330">$F$2*D324</f>
        <v>14290.492</v>
      </c>
      <c r="J324" s="121">
        <f t="shared" si="38"/>
        <v>13834.322644999998</v>
      </c>
      <c r="K324" s="256"/>
      <c r="L324" s="157"/>
      <c r="M324" s="157"/>
      <c r="N324" s="156"/>
    </row>
    <row r="325" spans="1:14" ht="12.75" customHeight="1">
      <c r="A325" s="251" t="s">
        <v>294</v>
      </c>
      <c r="B325" s="251" t="s">
        <v>1768</v>
      </c>
      <c r="C325" s="147"/>
      <c r="D325" s="252">
        <v>0.959</v>
      </c>
      <c r="E325" s="136"/>
      <c r="F325" s="121">
        <f t="shared" si="34"/>
        <v>61995.8664325</v>
      </c>
      <c r="G325" s="70"/>
      <c r="H325" s="121">
        <f t="shared" si="41"/>
        <v>60277.945</v>
      </c>
      <c r="I325" s="121">
        <f t="shared" si="42"/>
        <v>64040.102</v>
      </c>
      <c r="J325" s="121">
        <f t="shared" si="38"/>
        <v>61995.8664325</v>
      </c>
      <c r="K325" s="256"/>
      <c r="L325" s="157"/>
      <c r="M325" s="157"/>
      <c r="N325" s="156"/>
    </row>
    <row r="326" spans="1:14" ht="12.75" customHeight="1">
      <c r="A326" s="251" t="s">
        <v>1769</v>
      </c>
      <c r="B326" s="251" t="s">
        <v>1770</v>
      </c>
      <c r="C326" s="147"/>
      <c r="D326" s="252">
        <v>0.161</v>
      </c>
      <c r="E326" s="136"/>
      <c r="F326" s="121">
        <f t="shared" si="34"/>
        <v>10408.0651675</v>
      </c>
      <c r="G326" s="70"/>
      <c r="H326" s="121">
        <f t="shared" si="41"/>
        <v>10119.655</v>
      </c>
      <c r="I326" s="121">
        <f t="shared" si="42"/>
        <v>10751.258</v>
      </c>
      <c r="J326" s="121">
        <f t="shared" si="38"/>
        <v>10408.0651675</v>
      </c>
      <c r="K326" s="256"/>
      <c r="L326" s="157"/>
      <c r="M326" s="157"/>
      <c r="N326" s="156"/>
    </row>
    <row r="327" spans="1:14" ht="12.75" customHeight="1">
      <c r="A327" s="251" t="s">
        <v>1771</v>
      </c>
      <c r="B327" s="251" t="s">
        <v>2793</v>
      </c>
      <c r="C327" s="147"/>
      <c r="D327" s="252">
        <v>0.623</v>
      </c>
      <c r="E327" s="136"/>
      <c r="F327" s="121">
        <f t="shared" si="34"/>
        <v>40274.6869525</v>
      </c>
      <c r="G327" s="70"/>
      <c r="H327" s="121">
        <f t="shared" si="41"/>
        <v>39158.665</v>
      </c>
      <c r="I327" s="121">
        <f t="shared" si="42"/>
        <v>41602.694</v>
      </c>
      <c r="J327" s="121">
        <f t="shared" si="38"/>
        <v>40274.6869525</v>
      </c>
      <c r="K327" s="256"/>
      <c r="L327" s="157"/>
      <c r="M327" s="157"/>
      <c r="N327" s="156"/>
    </row>
    <row r="328" spans="1:14" ht="12.75" customHeight="1">
      <c r="A328" s="251" t="s">
        <v>1773</v>
      </c>
      <c r="B328" s="251" t="s">
        <v>1774</v>
      </c>
      <c r="C328" s="147"/>
      <c r="D328" s="252">
        <v>0.402</v>
      </c>
      <c r="E328" s="136"/>
      <c r="F328" s="121">
        <f t="shared" si="34"/>
        <v>25987.839735</v>
      </c>
      <c r="G328" s="70"/>
      <c r="H328" s="121">
        <f t="shared" si="41"/>
        <v>25267.710000000003</v>
      </c>
      <c r="I328" s="121">
        <f t="shared" si="42"/>
        <v>26844.756</v>
      </c>
      <c r="J328" s="121">
        <f t="shared" si="38"/>
        <v>25987.839735</v>
      </c>
      <c r="K328" s="256"/>
      <c r="L328" s="157"/>
      <c r="M328" s="157"/>
      <c r="N328" s="156"/>
    </row>
    <row r="329" spans="1:14" ht="12.75" customHeight="1">
      <c r="A329" s="251" t="s">
        <v>1775</v>
      </c>
      <c r="B329" s="251" t="s">
        <v>1776</v>
      </c>
      <c r="C329" s="147"/>
      <c r="D329" s="252">
        <v>0.368</v>
      </c>
      <c r="E329" s="136"/>
      <c r="F329" s="121">
        <f t="shared" si="34"/>
        <v>23789.86324</v>
      </c>
      <c r="G329" s="70"/>
      <c r="H329" s="121">
        <f t="shared" si="41"/>
        <v>23130.64</v>
      </c>
      <c r="I329" s="121">
        <f t="shared" si="42"/>
        <v>24574.304</v>
      </c>
      <c r="J329" s="121">
        <f t="shared" si="38"/>
        <v>23789.86324</v>
      </c>
      <c r="K329" s="256"/>
      <c r="L329" s="157"/>
      <c r="M329" s="157"/>
      <c r="N329" s="156"/>
    </row>
    <row r="330" spans="1:14" ht="12.75" customHeight="1">
      <c r="A330" s="251" t="s">
        <v>295</v>
      </c>
      <c r="B330" s="251" t="s">
        <v>1777</v>
      </c>
      <c r="C330" s="147"/>
      <c r="D330" s="252">
        <v>0.263</v>
      </c>
      <c r="E330" s="136"/>
      <c r="F330" s="121">
        <f t="shared" si="34"/>
        <v>17001.9946525</v>
      </c>
      <c r="G330" s="70"/>
      <c r="H330" s="121">
        <f t="shared" si="41"/>
        <v>16530.865</v>
      </c>
      <c r="I330" s="121">
        <f t="shared" si="42"/>
        <v>17562.614</v>
      </c>
      <c r="J330" s="121">
        <f t="shared" si="38"/>
        <v>17001.9946525</v>
      </c>
      <c r="K330" s="256"/>
      <c r="L330" s="157"/>
      <c r="M330" s="157"/>
      <c r="N330" s="156"/>
    </row>
    <row r="331" spans="1:14" ht="12.75" customHeight="1">
      <c r="A331" s="251" t="s">
        <v>2622</v>
      </c>
      <c r="B331" s="251" t="s">
        <v>3490</v>
      </c>
      <c r="C331" s="147"/>
      <c r="D331" s="252">
        <v>0.063</v>
      </c>
      <c r="E331" s="136"/>
      <c r="F331" s="121">
        <f t="shared" si="34"/>
        <v>4072.7211525000002</v>
      </c>
      <c r="G331" s="70"/>
      <c r="H331" s="121">
        <f t="shared" si="41"/>
        <v>3959.8650000000002</v>
      </c>
      <c r="I331" s="121"/>
      <c r="J331" s="121">
        <f t="shared" si="38"/>
        <v>4072.7211525000002</v>
      </c>
      <c r="K331" s="257"/>
      <c r="L331" s="157"/>
      <c r="M331" s="157"/>
      <c r="N331" s="156"/>
    </row>
    <row r="332" spans="1:14" ht="12.75" customHeight="1">
      <c r="A332" s="251" t="s">
        <v>2623</v>
      </c>
      <c r="B332" s="251" t="s">
        <v>3491</v>
      </c>
      <c r="C332" s="147"/>
      <c r="D332" s="252">
        <v>0.065</v>
      </c>
      <c r="E332" s="136"/>
      <c r="F332" s="121">
        <f t="shared" si="34"/>
        <v>4202.0138875</v>
      </c>
      <c r="G332" s="70"/>
      <c r="H332" s="121">
        <f t="shared" si="41"/>
        <v>4085.5750000000003</v>
      </c>
      <c r="I332" s="121"/>
      <c r="J332" s="121">
        <f t="shared" si="38"/>
        <v>4202.0138875</v>
      </c>
      <c r="K332" s="257"/>
      <c r="L332" s="157"/>
      <c r="M332" s="157"/>
      <c r="N332" s="156"/>
    </row>
    <row r="333" spans="1:14" ht="12.75" customHeight="1">
      <c r="A333" s="251" t="s">
        <v>2624</v>
      </c>
      <c r="B333" s="251" t="s">
        <v>3492</v>
      </c>
      <c r="C333" s="147"/>
      <c r="D333" s="252">
        <v>0.068</v>
      </c>
      <c r="E333" s="136"/>
      <c r="F333" s="121">
        <f aca="true" t="shared" si="43" ref="F333:F396">$F$3*D333*$F$7</f>
        <v>4395.95299</v>
      </c>
      <c r="G333" s="70"/>
      <c r="H333" s="121">
        <f t="shared" si="41"/>
        <v>4274.14</v>
      </c>
      <c r="I333" s="121"/>
      <c r="J333" s="121">
        <f t="shared" si="38"/>
        <v>4395.95299</v>
      </c>
      <c r="K333" s="257"/>
      <c r="L333" s="157"/>
      <c r="M333" s="157"/>
      <c r="N333" s="156"/>
    </row>
    <row r="334" spans="1:14" ht="12.75" customHeight="1">
      <c r="A334" s="251" t="s">
        <v>2625</v>
      </c>
      <c r="B334" s="251" t="s">
        <v>3493</v>
      </c>
      <c r="C334" s="147"/>
      <c r="D334" s="252">
        <v>0.078</v>
      </c>
      <c r="E334" s="136"/>
      <c r="F334" s="121">
        <f t="shared" si="43"/>
        <v>5042.416665</v>
      </c>
      <c r="G334" s="70"/>
      <c r="H334" s="121">
        <f t="shared" si="41"/>
        <v>4902.69</v>
      </c>
      <c r="I334" s="121"/>
      <c r="J334" s="121">
        <f t="shared" si="38"/>
        <v>5042.416665</v>
      </c>
      <c r="K334" s="257"/>
      <c r="L334" s="157"/>
      <c r="M334" s="157"/>
      <c r="N334" s="156"/>
    </row>
    <row r="335" spans="1:14" ht="12.75" customHeight="1">
      <c r="A335" s="251" t="s">
        <v>1778</v>
      </c>
      <c r="B335" s="251" t="s">
        <v>1779</v>
      </c>
      <c r="C335" s="147"/>
      <c r="D335" s="252">
        <v>0.332</v>
      </c>
      <c r="E335" s="136"/>
      <c r="F335" s="121">
        <f t="shared" si="43"/>
        <v>21462.59401</v>
      </c>
      <c r="G335" s="70"/>
      <c r="H335" s="121">
        <f t="shared" si="41"/>
        <v>20867.86</v>
      </c>
      <c r="I335" s="121">
        <f>$F$2*D335</f>
        <v>22170.296000000002</v>
      </c>
      <c r="J335" s="121">
        <f t="shared" si="38"/>
        <v>21462.59401</v>
      </c>
      <c r="K335" s="256"/>
      <c r="L335" s="157"/>
      <c r="M335" s="157"/>
      <c r="N335" s="156"/>
    </row>
    <row r="336" spans="1:14" ht="12.75" customHeight="1">
      <c r="A336" s="251" t="s">
        <v>1780</v>
      </c>
      <c r="B336" s="251" t="s">
        <v>1781</v>
      </c>
      <c r="C336" s="147"/>
      <c r="D336" s="252">
        <v>0.07</v>
      </c>
      <c r="E336" s="136"/>
      <c r="F336" s="121">
        <f t="shared" si="43"/>
        <v>4525.245725000001</v>
      </c>
      <c r="G336" s="70"/>
      <c r="H336" s="121">
        <f t="shared" si="41"/>
        <v>4399.85</v>
      </c>
      <c r="I336" s="121"/>
      <c r="J336" s="121">
        <f t="shared" si="38"/>
        <v>4525.245725000001</v>
      </c>
      <c r="K336" s="257"/>
      <c r="L336" s="157"/>
      <c r="M336" s="157"/>
      <c r="N336" s="156"/>
    </row>
    <row r="337" spans="1:14" ht="12.75" customHeight="1">
      <c r="A337" s="251" t="s">
        <v>1782</v>
      </c>
      <c r="B337" s="251" t="s">
        <v>1783</v>
      </c>
      <c r="C337" s="147"/>
      <c r="D337" s="252">
        <v>0.08</v>
      </c>
      <c r="E337" s="136"/>
      <c r="F337" s="121">
        <f t="shared" si="43"/>
        <v>5171.709400000001</v>
      </c>
      <c r="G337" s="70"/>
      <c r="H337" s="121">
        <f t="shared" si="41"/>
        <v>5028.400000000001</v>
      </c>
      <c r="I337" s="121"/>
      <c r="J337" s="121">
        <f t="shared" si="38"/>
        <v>5171.709400000001</v>
      </c>
      <c r="K337" s="257"/>
      <c r="L337" s="157"/>
      <c r="M337" s="157"/>
      <c r="N337" s="156"/>
    </row>
    <row r="338" spans="1:14" ht="12.75" customHeight="1">
      <c r="A338" s="251" t="s">
        <v>1784</v>
      </c>
      <c r="B338" s="251" t="s">
        <v>1785</v>
      </c>
      <c r="C338" s="147"/>
      <c r="D338" s="252">
        <v>0.043</v>
      </c>
      <c r="E338" s="136"/>
      <c r="F338" s="121">
        <f t="shared" si="43"/>
        <v>2779.7938025</v>
      </c>
      <c r="G338" s="70"/>
      <c r="H338" s="121">
        <f t="shared" si="41"/>
        <v>2702.765</v>
      </c>
      <c r="I338" s="121"/>
      <c r="J338" s="121">
        <f t="shared" si="38"/>
        <v>2779.7938025</v>
      </c>
      <c r="K338" s="257"/>
      <c r="L338" s="157"/>
      <c r="M338" s="157"/>
      <c r="N338" s="156"/>
    </row>
    <row r="339" spans="1:14" ht="12.75" customHeight="1">
      <c r="A339" s="251" t="s">
        <v>296</v>
      </c>
      <c r="B339" s="251" t="s">
        <v>1786</v>
      </c>
      <c r="C339" s="147"/>
      <c r="D339" s="252">
        <v>0.082</v>
      </c>
      <c r="E339" s="136"/>
      <c r="F339" s="121">
        <f t="shared" si="43"/>
        <v>5301.002135000001</v>
      </c>
      <c r="G339" s="70"/>
      <c r="H339" s="121">
        <f t="shared" si="41"/>
        <v>5154.110000000001</v>
      </c>
      <c r="I339" s="121">
        <f>$F$2*D339</f>
        <v>5475.796</v>
      </c>
      <c r="J339" s="121">
        <f t="shared" si="38"/>
        <v>5301.002135000001</v>
      </c>
      <c r="K339" s="258"/>
      <c r="L339" s="157"/>
      <c r="M339" s="157"/>
      <c r="N339" s="156"/>
    </row>
    <row r="340" spans="1:14" ht="12.75" customHeight="1">
      <c r="A340" s="251" t="s">
        <v>1787</v>
      </c>
      <c r="B340" s="251" t="s">
        <v>1788</v>
      </c>
      <c r="C340" s="155"/>
      <c r="D340" s="252">
        <v>0.073</v>
      </c>
      <c r="E340" s="136"/>
      <c r="F340" s="121">
        <f t="shared" si="43"/>
        <v>4719.1848275</v>
      </c>
      <c r="G340" s="70"/>
      <c r="H340" s="121">
        <f t="shared" si="41"/>
        <v>4588.415</v>
      </c>
      <c r="I340" s="121"/>
      <c r="J340" s="121">
        <f t="shared" si="38"/>
        <v>4719.1848275</v>
      </c>
      <c r="K340" s="257"/>
      <c r="L340" s="157"/>
      <c r="M340" s="157"/>
      <c r="N340" s="156"/>
    </row>
    <row r="341" spans="1:14" ht="12.75" customHeight="1">
      <c r="A341" s="251" t="s">
        <v>1789</v>
      </c>
      <c r="B341" s="251" t="s">
        <v>1790</v>
      </c>
      <c r="C341" s="147"/>
      <c r="D341" s="252">
        <v>0.03</v>
      </c>
      <c r="E341" s="136"/>
      <c r="F341" s="121">
        <f t="shared" si="43"/>
        <v>1939.391025</v>
      </c>
      <c r="G341" s="70"/>
      <c r="H341" s="121">
        <f t="shared" si="41"/>
        <v>1885.6499999999999</v>
      </c>
      <c r="I341" s="121"/>
      <c r="J341" s="121">
        <f t="shared" si="38"/>
        <v>1939.391025</v>
      </c>
      <c r="K341" s="257"/>
      <c r="L341" s="157"/>
      <c r="M341" s="157"/>
      <c r="N341" s="156"/>
    </row>
    <row r="342" spans="1:14" ht="12.75" customHeight="1">
      <c r="A342" s="251" t="s">
        <v>2958</v>
      </c>
      <c r="B342" s="251" t="s">
        <v>2959</v>
      </c>
      <c r="C342" s="147"/>
      <c r="D342" s="252">
        <v>0.044</v>
      </c>
      <c r="E342" s="136"/>
      <c r="F342" s="121"/>
      <c r="G342" s="70"/>
      <c r="H342" s="121"/>
      <c r="I342" s="121"/>
      <c r="J342" s="121"/>
      <c r="K342" s="257"/>
      <c r="L342" s="157"/>
      <c r="M342" s="157"/>
      <c r="N342" s="156"/>
    </row>
    <row r="343" spans="1:14" ht="12.75" customHeight="1">
      <c r="A343" s="251" t="s">
        <v>1791</v>
      </c>
      <c r="B343" s="251" t="s">
        <v>1792</v>
      </c>
      <c r="C343" s="147"/>
      <c r="D343" s="252">
        <v>0.067</v>
      </c>
      <c r="E343" s="136"/>
      <c r="F343" s="121">
        <f t="shared" si="43"/>
        <v>4331.306622499999</v>
      </c>
      <c r="G343" s="70"/>
      <c r="H343" s="121">
        <f>$F$3*D343</f>
        <v>4211.285</v>
      </c>
      <c r="I343" s="121"/>
      <c r="J343" s="121">
        <f t="shared" si="38"/>
        <v>4331.306622499999</v>
      </c>
      <c r="K343" s="257"/>
      <c r="L343" s="157"/>
      <c r="M343" s="157"/>
      <c r="N343" s="156"/>
    </row>
    <row r="344" spans="1:14" ht="12.75" customHeight="1">
      <c r="A344" s="251" t="s">
        <v>1793</v>
      </c>
      <c r="B344" s="251" t="s">
        <v>2960</v>
      </c>
      <c r="C344" s="155"/>
      <c r="D344" s="252">
        <v>0.079</v>
      </c>
      <c r="E344" s="136"/>
      <c r="F344" s="121">
        <f t="shared" si="43"/>
        <v>5107.0630325</v>
      </c>
      <c r="G344" s="70"/>
      <c r="H344" s="121">
        <f>$F$3*D344</f>
        <v>4965.545</v>
      </c>
      <c r="I344" s="121"/>
      <c r="J344" s="121">
        <f t="shared" si="38"/>
        <v>5107.0630325</v>
      </c>
      <c r="K344" s="257"/>
      <c r="L344" s="157"/>
      <c r="M344" s="157"/>
      <c r="N344" s="156"/>
    </row>
    <row r="345" spans="1:14" ht="12.75" customHeight="1">
      <c r="A345" s="251" t="s">
        <v>297</v>
      </c>
      <c r="B345" s="251" t="s">
        <v>2961</v>
      </c>
      <c r="C345" s="155"/>
      <c r="D345" s="252">
        <v>0.03</v>
      </c>
      <c r="E345" s="136"/>
      <c r="F345" s="121"/>
      <c r="G345" s="70"/>
      <c r="H345" s="121"/>
      <c r="I345" s="121"/>
      <c r="J345" s="121"/>
      <c r="K345" s="257"/>
      <c r="L345" s="157"/>
      <c r="M345" s="157"/>
      <c r="N345" s="156"/>
    </row>
    <row r="346" spans="1:14" ht="12.75" customHeight="1">
      <c r="A346" s="251" t="s">
        <v>1796</v>
      </c>
      <c r="B346" s="251" t="s">
        <v>1797</v>
      </c>
      <c r="C346" s="155"/>
      <c r="D346" s="252">
        <v>0.363</v>
      </c>
      <c r="E346" s="136"/>
      <c r="F346" s="121">
        <f t="shared" si="43"/>
        <v>23466.631402499996</v>
      </c>
      <c r="G346" s="70"/>
      <c r="H346" s="121">
        <f aca="true" t="shared" si="44" ref="H346:H364">$F$3*D346</f>
        <v>22816.364999999998</v>
      </c>
      <c r="I346" s="121">
        <f aca="true" t="shared" si="45" ref="I346:I351">$F$2*D346</f>
        <v>24240.414</v>
      </c>
      <c r="J346" s="121">
        <f t="shared" si="38"/>
        <v>23466.631402499996</v>
      </c>
      <c r="K346" s="256"/>
      <c r="L346" s="157"/>
      <c r="M346" s="157"/>
      <c r="N346" s="156"/>
    </row>
    <row r="347" spans="1:14" ht="12.75" customHeight="1">
      <c r="A347" s="251" t="s">
        <v>1798</v>
      </c>
      <c r="B347" s="251" t="s">
        <v>1799</v>
      </c>
      <c r="C347" s="147"/>
      <c r="D347" s="252">
        <v>0.262</v>
      </c>
      <c r="E347" s="136"/>
      <c r="F347" s="121">
        <f t="shared" si="43"/>
        <v>16937.348285</v>
      </c>
      <c r="G347" s="70"/>
      <c r="H347" s="121">
        <f t="shared" si="44"/>
        <v>16468.010000000002</v>
      </c>
      <c r="I347" s="121">
        <f t="shared" si="45"/>
        <v>17495.836</v>
      </c>
      <c r="J347" s="121">
        <f t="shared" si="38"/>
        <v>16937.348285</v>
      </c>
      <c r="K347" s="256"/>
      <c r="L347" s="157"/>
      <c r="M347" s="157"/>
      <c r="N347" s="156"/>
    </row>
    <row r="348" spans="1:14" ht="12.75" customHeight="1">
      <c r="A348" s="251" t="s">
        <v>1800</v>
      </c>
      <c r="B348" s="251" t="s">
        <v>1801</v>
      </c>
      <c r="C348" s="155"/>
      <c r="D348" s="252">
        <v>0.345</v>
      </c>
      <c r="E348" s="136"/>
      <c r="F348" s="121">
        <f t="shared" si="43"/>
        <v>22302.996787499997</v>
      </c>
      <c r="G348" s="70"/>
      <c r="H348" s="121">
        <f t="shared" si="44"/>
        <v>21684.975</v>
      </c>
      <c r="I348" s="121">
        <f t="shared" si="45"/>
        <v>23038.41</v>
      </c>
      <c r="J348" s="121">
        <f t="shared" si="38"/>
        <v>22302.996787499997</v>
      </c>
      <c r="K348" s="256"/>
      <c r="L348" s="157"/>
      <c r="M348" s="157"/>
      <c r="N348" s="156"/>
    </row>
    <row r="349" spans="1:14" ht="12.75" customHeight="1">
      <c r="A349" s="251" t="s">
        <v>1802</v>
      </c>
      <c r="B349" s="251" t="s">
        <v>1803</v>
      </c>
      <c r="C349" s="155"/>
      <c r="D349" s="252">
        <v>0.245</v>
      </c>
      <c r="E349" s="136"/>
      <c r="F349" s="121">
        <f t="shared" si="43"/>
        <v>15838.3600375</v>
      </c>
      <c r="G349" s="70"/>
      <c r="H349" s="121">
        <f t="shared" si="44"/>
        <v>15399.475</v>
      </c>
      <c r="I349" s="121">
        <f t="shared" si="45"/>
        <v>16360.61</v>
      </c>
      <c r="J349" s="121">
        <f t="shared" si="38"/>
        <v>15838.3600375</v>
      </c>
      <c r="K349" s="256"/>
      <c r="L349" s="157"/>
      <c r="M349" s="157"/>
      <c r="N349" s="156"/>
    </row>
    <row r="350" spans="1:14" ht="12.75" customHeight="1">
      <c r="A350" s="251" t="s">
        <v>3503</v>
      </c>
      <c r="B350" s="251" t="s">
        <v>3504</v>
      </c>
      <c r="C350" s="155"/>
      <c r="D350" s="252">
        <v>0.287</v>
      </c>
      <c r="E350" s="136"/>
      <c r="F350" s="121">
        <f t="shared" si="43"/>
        <v>18553.507472499998</v>
      </c>
      <c r="G350" s="70"/>
      <c r="H350" s="121">
        <f t="shared" si="44"/>
        <v>18039.385</v>
      </c>
      <c r="I350" s="121">
        <f t="shared" si="45"/>
        <v>19165.286</v>
      </c>
      <c r="J350" s="121">
        <f t="shared" si="38"/>
        <v>18553.507472499998</v>
      </c>
      <c r="K350" s="256"/>
      <c r="L350" s="157"/>
      <c r="M350" s="157"/>
      <c r="N350" s="156"/>
    </row>
    <row r="351" spans="1:14" ht="12.75" customHeight="1">
      <c r="A351" s="251" t="s">
        <v>299</v>
      </c>
      <c r="B351" s="251" t="s">
        <v>2794</v>
      </c>
      <c r="C351" s="147"/>
      <c r="D351" s="252">
        <v>0.246</v>
      </c>
      <c r="E351" s="136"/>
      <c r="F351" s="121">
        <f t="shared" si="43"/>
        <v>15903.006405</v>
      </c>
      <c r="G351" s="70"/>
      <c r="H351" s="121">
        <f t="shared" si="44"/>
        <v>15462.33</v>
      </c>
      <c r="I351" s="121">
        <f t="shared" si="45"/>
        <v>16427.388</v>
      </c>
      <c r="J351" s="121">
        <f t="shared" si="38"/>
        <v>15903.006405</v>
      </c>
      <c r="K351" s="256"/>
      <c r="L351" s="157"/>
      <c r="M351" s="157"/>
      <c r="N351" s="156"/>
    </row>
    <row r="352" spans="1:14" ht="12.75" customHeight="1">
      <c r="A352" s="251" t="s">
        <v>2626</v>
      </c>
      <c r="B352" s="251" t="s">
        <v>3505</v>
      </c>
      <c r="C352" s="147"/>
      <c r="D352" s="252">
        <v>0.079</v>
      </c>
      <c r="E352" s="136"/>
      <c r="F352" s="121">
        <f t="shared" si="43"/>
        <v>5107.0630325</v>
      </c>
      <c r="G352" s="70"/>
      <c r="H352" s="121">
        <f t="shared" si="44"/>
        <v>4965.545</v>
      </c>
      <c r="I352" s="121"/>
      <c r="J352" s="121">
        <f t="shared" si="38"/>
        <v>5107.0630325</v>
      </c>
      <c r="K352" s="257"/>
      <c r="L352" s="157"/>
      <c r="M352" s="157"/>
      <c r="N352" s="156"/>
    </row>
    <row r="353" spans="1:14" ht="12.75" customHeight="1">
      <c r="A353" s="251" t="s">
        <v>3589</v>
      </c>
      <c r="B353" s="251" t="s">
        <v>3590</v>
      </c>
      <c r="C353" s="147"/>
      <c r="D353" s="252">
        <v>0.066</v>
      </c>
      <c r="E353" s="136"/>
      <c r="F353" s="121"/>
      <c r="G353" s="70"/>
      <c r="H353" s="121"/>
      <c r="I353" s="121">
        <f>$F$2*D353</f>
        <v>4407.348</v>
      </c>
      <c r="J353" s="121"/>
      <c r="K353" s="258"/>
      <c r="L353" s="157"/>
      <c r="M353" s="157"/>
      <c r="N353" s="156"/>
    </row>
    <row r="354" spans="1:14" ht="12.75" customHeight="1">
      <c r="A354" s="251" t="s">
        <v>2627</v>
      </c>
      <c r="B354" s="251" t="s">
        <v>3506</v>
      </c>
      <c r="C354" s="147"/>
      <c r="D354" s="252">
        <v>0.082</v>
      </c>
      <c r="E354" s="136"/>
      <c r="F354" s="121">
        <f t="shared" si="43"/>
        <v>5301.002135000001</v>
      </c>
      <c r="G354" s="70"/>
      <c r="H354" s="121">
        <f t="shared" si="44"/>
        <v>5154.110000000001</v>
      </c>
      <c r="I354" s="121"/>
      <c r="J354" s="121">
        <f t="shared" si="38"/>
        <v>5301.002135000001</v>
      </c>
      <c r="K354" s="257"/>
      <c r="L354" s="157"/>
      <c r="M354" s="157"/>
      <c r="N354" s="156"/>
    </row>
    <row r="355" spans="1:14" ht="12.75" customHeight="1">
      <c r="A355" s="251" t="s">
        <v>2628</v>
      </c>
      <c r="B355" s="251" t="s">
        <v>3507</v>
      </c>
      <c r="C355" s="147"/>
      <c r="D355" s="252">
        <v>0.064</v>
      </c>
      <c r="E355" s="136"/>
      <c r="F355" s="121">
        <f t="shared" si="43"/>
        <v>4137.36752</v>
      </c>
      <c r="G355" s="70"/>
      <c r="H355" s="121">
        <f t="shared" si="44"/>
        <v>4022.7200000000003</v>
      </c>
      <c r="I355" s="121"/>
      <c r="J355" s="121">
        <f t="shared" si="38"/>
        <v>4137.36752</v>
      </c>
      <c r="K355" s="257"/>
      <c r="L355" s="157"/>
      <c r="M355" s="157"/>
      <c r="N355" s="156"/>
    </row>
    <row r="356" spans="1:14" ht="12.75" customHeight="1">
      <c r="A356" s="251" t="s">
        <v>2629</v>
      </c>
      <c r="B356" s="251" t="s">
        <v>3508</v>
      </c>
      <c r="C356" s="147"/>
      <c r="D356" s="252">
        <v>0.081</v>
      </c>
      <c r="E356" s="136"/>
      <c r="F356" s="121">
        <f t="shared" si="43"/>
        <v>5236.3557675</v>
      </c>
      <c r="G356" s="70"/>
      <c r="H356" s="121">
        <f t="shared" si="44"/>
        <v>5091.255</v>
      </c>
      <c r="I356" s="121"/>
      <c r="J356" s="121">
        <f t="shared" si="38"/>
        <v>5236.3557675</v>
      </c>
      <c r="K356" s="257"/>
      <c r="L356" s="157"/>
      <c r="M356" s="157"/>
      <c r="N356" s="156"/>
    </row>
    <row r="357" spans="1:14" ht="12.75" customHeight="1">
      <c r="A357" s="251" t="s">
        <v>1809</v>
      </c>
      <c r="B357" s="251" t="s">
        <v>1810</v>
      </c>
      <c r="C357" s="147"/>
      <c r="D357" s="252">
        <v>0.142</v>
      </c>
      <c r="E357" s="136"/>
      <c r="F357" s="121">
        <f t="shared" si="43"/>
        <v>9179.784185</v>
      </c>
      <c r="G357" s="70"/>
      <c r="H357" s="121">
        <f t="shared" si="44"/>
        <v>8925.41</v>
      </c>
      <c r="I357" s="121">
        <f>$F$2*D357</f>
        <v>9482.475999999999</v>
      </c>
      <c r="J357" s="121">
        <f t="shared" si="38"/>
        <v>9179.784185</v>
      </c>
      <c r="K357" s="256"/>
      <c r="L357" s="157"/>
      <c r="M357" s="157"/>
      <c r="N357" s="156"/>
    </row>
    <row r="358" spans="1:14" ht="12.75" customHeight="1">
      <c r="A358" s="251" t="s">
        <v>2630</v>
      </c>
      <c r="B358" s="251" t="s">
        <v>3509</v>
      </c>
      <c r="C358" s="147"/>
      <c r="D358" s="252">
        <v>0.056</v>
      </c>
      <c r="E358" s="136"/>
      <c r="F358" s="121">
        <f t="shared" si="43"/>
        <v>3620.19658</v>
      </c>
      <c r="G358" s="70"/>
      <c r="H358" s="121">
        <f t="shared" si="44"/>
        <v>3519.88</v>
      </c>
      <c r="I358" s="121"/>
      <c r="J358" s="121">
        <f t="shared" si="38"/>
        <v>3620.19658</v>
      </c>
      <c r="K358" s="257"/>
      <c r="L358" s="157"/>
      <c r="M358" s="157"/>
      <c r="N358" s="156"/>
    </row>
    <row r="359" spans="1:14" ht="12.75" customHeight="1">
      <c r="A359" s="251" t="s">
        <v>2631</v>
      </c>
      <c r="B359" s="251" t="s">
        <v>3510</v>
      </c>
      <c r="C359" s="147"/>
      <c r="D359" s="252">
        <v>0.058</v>
      </c>
      <c r="E359" s="136"/>
      <c r="F359" s="121">
        <f t="shared" si="43"/>
        <v>3749.4893150000003</v>
      </c>
      <c r="G359" s="70"/>
      <c r="H359" s="121">
        <f t="shared" si="44"/>
        <v>3645.59</v>
      </c>
      <c r="I359" s="121"/>
      <c r="J359" s="121">
        <f t="shared" si="38"/>
        <v>3749.4893150000003</v>
      </c>
      <c r="K359" s="257"/>
      <c r="L359" s="157"/>
      <c r="M359" s="157"/>
      <c r="N359" s="156"/>
    </row>
    <row r="360" spans="1:14" ht="12.75" customHeight="1">
      <c r="A360" s="251" t="s">
        <v>1811</v>
      </c>
      <c r="B360" s="251" t="s">
        <v>1812</v>
      </c>
      <c r="C360" s="147"/>
      <c r="D360" s="252">
        <v>0.199</v>
      </c>
      <c r="E360" s="136"/>
      <c r="F360" s="121">
        <f t="shared" si="43"/>
        <v>12864.6271325</v>
      </c>
      <c r="G360" s="70"/>
      <c r="H360" s="121">
        <f t="shared" si="44"/>
        <v>12508.145</v>
      </c>
      <c r="I360" s="121">
        <f>$F$2*D360</f>
        <v>13288.822</v>
      </c>
      <c r="J360" s="121">
        <f t="shared" si="38"/>
        <v>12864.6271325</v>
      </c>
      <c r="K360" s="258"/>
      <c r="L360" s="157"/>
      <c r="M360" s="157"/>
      <c r="N360" s="156"/>
    </row>
    <row r="361" spans="1:14" ht="12.75" customHeight="1">
      <c r="A361" s="251" t="s">
        <v>1813</v>
      </c>
      <c r="B361" s="251" t="s">
        <v>1814</v>
      </c>
      <c r="C361" s="147"/>
      <c r="D361" s="252">
        <v>0.082</v>
      </c>
      <c r="E361" s="136"/>
      <c r="F361" s="121">
        <f t="shared" si="43"/>
        <v>5301.002135000001</v>
      </c>
      <c r="G361" s="70"/>
      <c r="H361" s="121">
        <f t="shared" si="44"/>
        <v>5154.110000000001</v>
      </c>
      <c r="I361" s="121">
        <f>$F$2*D361</f>
        <v>5475.796</v>
      </c>
      <c r="J361" s="121">
        <f t="shared" si="38"/>
        <v>5301.002135000001</v>
      </c>
      <c r="K361" s="258"/>
      <c r="L361" s="157"/>
      <c r="M361" s="157"/>
      <c r="N361" s="156"/>
    </row>
    <row r="362" spans="1:14" ht="12.75" customHeight="1">
      <c r="A362" s="251" t="s">
        <v>1815</v>
      </c>
      <c r="B362" s="251" t="s">
        <v>1816</v>
      </c>
      <c r="C362" s="147"/>
      <c r="D362" s="252">
        <v>0.074</v>
      </c>
      <c r="E362" s="136"/>
      <c r="F362" s="121">
        <f t="shared" si="43"/>
        <v>4783.831195</v>
      </c>
      <c r="G362" s="70"/>
      <c r="H362" s="121">
        <f t="shared" si="44"/>
        <v>4651.2699999999995</v>
      </c>
      <c r="I362" s="121">
        <f>$F$2*D362</f>
        <v>4941.572</v>
      </c>
      <c r="J362" s="121">
        <f t="shared" si="38"/>
        <v>4783.831195</v>
      </c>
      <c r="K362" s="258"/>
      <c r="L362" s="157"/>
      <c r="M362" s="157"/>
      <c r="N362" s="156"/>
    </row>
    <row r="363" spans="1:14" ht="12.75" customHeight="1">
      <c r="A363" s="251" t="s">
        <v>1817</v>
      </c>
      <c r="B363" s="251" t="s">
        <v>1818</v>
      </c>
      <c r="C363" s="147"/>
      <c r="D363" s="252">
        <v>0.171</v>
      </c>
      <c r="E363" s="136"/>
      <c r="F363" s="121">
        <f t="shared" si="43"/>
        <v>11054.5288425</v>
      </c>
      <c r="G363" s="70"/>
      <c r="H363" s="121">
        <f t="shared" si="44"/>
        <v>10748.205</v>
      </c>
      <c r="I363" s="121">
        <f>$F$2*D363</f>
        <v>11419.038</v>
      </c>
      <c r="J363" s="121">
        <f t="shared" si="38"/>
        <v>11054.5288425</v>
      </c>
      <c r="K363" s="256"/>
      <c r="L363" s="157"/>
      <c r="M363" s="157"/>
      <c r="N363" s="156"/>
    </row>
    <row r="364" spans="1:14" ht="12.75" customHeight="1">
      <c r="A364" s="251" t="s">
        <v>1819</v>
      </c>
      <c r="B364" s="251" t="s">
        <v>1820</v>
      </c>
      <c r="C364" s="147"/>
      <c r="D364" s="252">
        <v>0.045</v>
      </c>
      <c r="E364" s="136"/>
      <c r="F364" s="121">
        <f t="shared" si="43"/>
        <v>2909.0865375</v>
      </c>
      <c r="G364" s="70"/>
      <c r="H364" s="121">
        <f t="shared" si="44"/>
        <v>2828.475</v>
      </c>
      <c r="I364" s="121"/>
      <c r="J364" s="121">
        <f t="shared" si="38"/>
        <v>2909.0865375</v>
      </c>
      <c r="K364" s="257"/>
      <c r="L364" s="157"/>
      <c r="M364" s="157"/>
      <c r="N364" s="156"/>
    </row>
    <row r="365" spans="1:14" ht="12.75" customHeight="1">
      <c r="A365" s="251" t="s">
        <v>1821</v>
      </c>
      <c r="B365" s="251" t="s">
        <v>1822</v>
      </c>
      <c r="C365" s="147"/>
      <c r="D365" s="252">
        <v>0.045</v>
      </c>
      <c r="E365" s="136"/>
      <c r="F365" s="121">
        <f t="shared" si="43"/>
        <v>2909.0865375</v>
      </c>
      <c r="G365" s="70"/>
      <c r="H365" s="121">
        <f aca="true" t="shared" si="46" ref="H365:H372">$F$3*D365</f>
        <v>2828.475</v>
      </c>
      <c r="I365" s="121">
        <f>$F$2*D365</f>
        <v>3005.0099999999998</v>
      </c>
      <c r="J365" s="121">
        <f t="shared" si="38"/>
        <v>2909.0865375</v>
      </c>
      <c r="K365" s="256"/>
      <c r="L365" s="157"/>
      <c r="M365" s="157"/>
      <c r="N365" s="156"/>
    </row>
    <row r="366" spans="1:14" ht="12.75" customHeight="1">
      <c r="A366" s="251" t="s">
        <v>1823</v>
      </c>
      <c r="B366" s="251" t="s">
        <v>1824</v>
      </c>
      <c r="C366" s="147"/>
      <c r="D366" s="252">
        <v>0.04</v>
      </c>
      <c r="E366" s="136"/>
      <c r="F366" s="121">
        <f t="shared" si="43"/>
        <v>2585.8547000000003</v>
      </c>
      <c r="G366" s="70"/>
      <c r="H366" s="121">
        <f t="shared" si="46"/>
        <v>2514.2000000000003</v>
      </c>
      <c r="I366" s="121"/>
      <c r="J366" s="121">
        <f aca="true" t="shared" si="47" ref="J366:J429">$F$3*D366*$J$7</f>
        <v>2585.8547000000003</v>
      </c>
      <c r="K366" s="257"/>
      <c r="L366" s="157"/>
      <c r="M366" s="157"/>
      <c r="N366" s="156"/>
    </row>
    <row r="367" spans="1:14" ht="12.75" customHeight="1">
      <c r="A367" s="251" t="s">
        <v>2962</v>
      </c>
      <c r="B367" s="251" t="s">
        <v>2963</v>
      </c>
      <c r="C367" s="147"/>
      <c r="D367" s="252">
        <v>0.057</v>
      </c>
      <c r="E367" s="136"/>
      <c r="F367" s="121">
        <f t="shared" si="43"/>
        <v>3684.8429475</v>
      </c>
      <c r="G367" s="70"/>
      <c r="H367" s="121">
        <f t="shared" si="46"/>
        <v>3582.735</v>
      </c>
      <c r="I367" s="121">
        <f>$F$2*D367</f>
        <v>3806.346</v>
      </c>
      <c r="J367" s="121">
        <f t="shared" si="47"/>
        <v>3684.8429475</v>
      </c>
      <c r="K367" s="258"/>
      <c r="L367" s="157"/>
      <c r="M367" s="157"/>
      <c r="N367" s="156"/>
    </row>
    <row r="368" spans="1:14" ht="12.75" customHeight="1">
      <c r="A368" s="251" t="s">
        <v>2964</v>
      </c>
      <c r="B368" s="251" t="s">
        <v>2965</v>
      </c>
      <c r="C368" s="147"/>
      <c r="D368" s="252">
        <v>0.041</v>
      </c>
      <c r="E368" s="136"/>
      <c r="F368" s="121"/>
      <c r="G368" s="70"/>
      <c r="H368" s="121"/>
      <c r="I368" s="121"/>
      <c r="J368" s="121"/>
      <c r="K368" s="257"/>
      <c r="L368" s="157"/>
      <c r="M368" s="157"/>
      <c r="N368" s="156"/>
    </row>
    <row r="369" spans="1:14" ht="12.75" customHeight="1">
      <c r="A369" s="251" t="s">
        <v>1825</v>
      </c>
      <c r="B369" s="251" t="s">
        <v>1826</v>
      </c>
      <c r="C369" s="155"/>
      <c r="D369" s="252">
        <v>0.074</v>
      </c>
      <c r="E369" s="136"/>
      <c r="F369" s="121">
        <f t="shared" si="43"/>
        <v>4783.831195</v>
      </c>
      <c r="G369" s="70"/>
      <c r="H369" s="121">
        <f t="shared" si="46"/>
        <v>4651.2699999999995</v>
      </c>
      <c r="I369" s="121"/>
      <c r="J369" s="121">
        <f t="shared" si="47"/>
        <v>4783.831195</v>
      </c>
      <c r="K369" s="257"/>
      <c r="L369" s="157"/>
      <c r="M369" s="157"/>
      <c r="N369" s="156"/>
    </row>
    <row r="370" spans="1:14" ht="12.75" customHeight="1">
      <c r="A370" s="251" t="s">
        <v>1827</v>
      </c>
      <c r="B370" s="251" t="s">
        <v>2966</v>
      </c>
      <c r="C370" s="155"/>
      <c r="D370" s="252">
        <v>0.088</v>
      </c>
      <c r="E370" s="136"/>
      <c r="F370" s="121">
        <f t="shared" si="43"/>
        <v>5688.88034</v>
      </c>
      <c r="G370" s="70"/>
      <c r="H370" s="121">
        <f t="shared" si="46"/>
        <v>5531.24</v>
      </c>
      <c r="I370" s="121"/>
      <c r="J370" s="121">
        <f t="shared" si="47"/>
        <v>5688.88034</v>
      </c>
      <c r="K370" s="257"/>
      <c r="L370" s="157"/>
      <c r="M370" s="157"/>
      <c r="N370" s="156"/>
    </row>
    <row r="371" spans="1:14" ht="12.75" customHeight="1">
      <c r="A371" s="251" t="s">
        <v>1829</v>
      </c>
      <c r="B371" s="251" t="s">
        <v>2967</v>
      </c>
      <c r="C371" s="155"/>
      <c r="D371" s="252">
        <v>0.032</v>
      </c>
      <c r="E371" s="136"/>
      <c r="F371" s="121"/>
      <c r="G371" s="70"/>
      <c r="H371" s="121"/>
      <c r="I371" s="121"/>
      <c r="J371" s="121"/>
      <c r="K371" s="257"/>
      <c r="L371" s="157"/>
      <c r="M371" s="157"/>
      <c r="N371" s="156"/>
    </row>
    <row r="372" spans="1:14" ht="12.75" customHeight="1">
      <c r="A372" s="251" t="s">
        <v>1831</v>
      </c>
      <c r="B372" s="251" t="s">
        <v>3236</v>
      </c>
      <c r="C372" s="147"/>
      <c r="D372" s="252">
        <v>0.789</v>
      </c>
      <c r="E372" s="136"/>
      <c r="F372" s="121">
        <f t="shared" si="43"/>
        <v>51005.9839575</v>
      </c>
      <c r="G372" s="70"/>
      <c r="H372" s="121">
        <f t="shared" si="46"/>
        <v>49592.595</v>
      </c>
      <c r="I372" s="121">
        <f>$F$2*D372</f>
        <v>52687.842000000004</v>
      </c>
      <c r="J372" s="121">
        <f t="shared" si="47"/>
        <v>51005.9839575</v>
      </c>
      <c r="K372" s="256"/>
      <c r="L372" s="157"/>
      <c r="M372" s="157"/>
      <c r="N372" s="156"/>
    </row>
    <row r="373" spans="1:14" ht="12.75" customHeight="1">
      <c r="A373" s="251" t="s">
        <v>1833</v>
      </c>
      <c r="B373" s="251" t="s">
        <v>1834</v>
      </c>
      <c r="C373" s="147"/>
      <c r="D373" s="252">
        <v>0.272</v>
      </c>
      <c r="E373" s="136"/>
      <c r="F373" s="121">
        <f t="shared" si="43"/>
        <v>17583.81196</v>
      </c>
      <c r="G373" s="70"/>
      <c r="H373" s="121">
        <f aca="true" t="shared" si="48" ref="H373:H382">$F$3*D373</f>
        <v>17096.56</v>
      </c>
      <c r="I373" s="121">
        <f aca="true" t="shared" si="49" ref="I373:I378">$F$2*D373</f>
        <v>18163.616</v>
      </c>
      <c r="J373" s="121">
        <f t="shared" si="47"/>
        <v>17583.81196</v>
      </c>
      <c r="K373" s="256"/>
      <c r="L373" s="157"/>
      <c r="M373" s="157"/>
      <c r="N373" s="156"/>
    </row>
    <row r="374" spans="1:14" ht="12.75" customHeight="1">
      <c r="A374" s="251" t="s">
        <v>1835</v>
      </c>
      <c r="B374" s="251" t="s">
        <v>1836</v>
      </c>
      <c r="C374" s="147"/>
      <c r="D374" s="252">
        <v>0.367</v>
      </c>
      <c r="E374" s="136"/>
      <c r="F374" s="121">
        <f t="shared" si="43"/>
        <v>23725.216872499997</v>
      </c>
      <c r="G374" s="70"/>
      <c r="H374" s="121">
        <f t="shared" si="48"/>
        <v>23067.785</v>
      </c>
      <c r="I374" s="121">
        <f t="shared" si="49"/>
        <v>24507.525999999998</v>
      </c>
      <c r="J374" s="121">
        <f t="shared" si="47"/>
        <v>23725.216872499997</v>
      </c>
      <c r="K374" s="256"/>
      <c r="L374" s="157"/>
      <c r="M374" s="157"/>
      <c r="N374" s="156"/>
    </row>
    <row r="375" spans="1:14" ht="12.75" customHeight="1">
      <c r="A375" s="251" t="s">
        <v>1837</v>
      </c>
      <c r="B375" s="251" t="s">
        <v>1838</v>
      </c>
      <c r="C375" s="147"/>
      <c r="D375" s="252">
        <v>0.229</v>
      </c>
      <c r="E375" s="136"/>
      <c r="F375" s="121">
        <f t="shared" si="43"/>
        <v>14804.018157499999</v>
      </c>
      <c r="G375" s="70"/>
      <c r="H375" s="121">
        <f t="shared" si="48"/>
        <v>14393.795</v>
      </c>
      <c r="I375" s="121">
        <f t="shared" si="49"/>
        <v>15292.162</v>
      </c>
      <c r="J375" s="121">
        <f t="shared" si="47"/>
        <v>14804.018157499999</v>
      </c>
      <c r="K375" s="256"/>
      <c r="L375" s="157"/>
      <c r="M375" s="157"/>
      <c r="N375" s="156"/>
    </row>
    <row r="376" spans="1:14" ht="12.75" customHeight="1">
      <c r="A376" s="251" t="s">
        <v>1839</v>
      </c>
      <c r="B376" s="251" t="s">
        <v>1840</v>
      </c>
      <c r="C376" s="147"/>
      <c r="D376" s="252">
        <v>0.199</v>
      </c>
      <c r="E376" s="136"/>
      <c r="F376" s="121">
        <f t="shared" si="43"/>
        <v>12864.6271325</v>
      </c>
      <c r="G376" s="70"/>
      <c r="H376" s="121">
        <f t="shared" si="48"/>
        <v>12508.145</v>
      </c>
      <c r="I376" s="121">
        <f t="shared" si="49"/>
        <v>13288.822</v>
      </c>
      <c r="J376" s="121">
        <f t="shared" si="47"/>
        <v>12864.6271325</v>
      </c>
      <c r="K376" s="256"/>
      <c r="L376" s="157"/>
      <c r="M376" s="157"/>
      <c r="N376" s="156"/>
    </row>
    <row r="377" spans="1:14" ht="12.75" customHeight="1">
      <c r="A377" s="251" t="s">
        <v>1841</v>
      </c>
      <c r="B377" s="251" t="s">
        <v>3240</v>
      </c>
      <c r="C377" s="147"/>
      <c r="D377" s="252">
        <v>0.207</v>
      </c>
      <c r="E377" s="136"/>
      <c r="F377" s="121">
        <f t="shared" si="43"/>
        <v>13381.798072499998</v>
      </c>
      <c r="G377" s="70"/>
      <c r="H377" s="121">
        <f t="shared" si="48"/>
        <v>13010.984999999999</v>
      </c>
      <c r="I377" s="121">
        <f t="shared" si="49"/>
        <v>13823.045999999998</v>
      </c>
      <c r="J377" s="121">
        <f t="shared" si="47"/>
        <v>13381.798072499998</v>
      </c>
      <c r="K377" s="256"/>
      <c r="L377" s="157"/>
      <c r="M377" s="157"/>
      <c r="N377" s="156"/>
    </row>
    <row r="378" spans="1:14" ht="12.75" customHeight="1">
      <c r="A378" s="251" t="s">
        <v>1843</v>
      </c>
      <c r="B378" s="251" t="s">
        <v>3244</v>
      </c>
      <c r="C378" s="147"/>
      <c r="D378" s="252">
        <v>0.15</v>
      </c>
      <c r="E378" s="136"/>
      <c r="F378" s="121">
        <f t="shared" si="43"/>
        <v>9696.955125</v>
      </c>
      <c r="G378" s="70"/>
      <c r="H378" s="121">
        <f t="shared" si="48"/>
        <v>9428.25</v>
      </c>
      <c r="I378" s="121">
        <f t="shared" si="49"/>
        <v>10016.699999999999</v>
      </c>
      <c r="J378" s="121">
        <f t="shared" si="47"/>
        <v>9696.955125</v>
      </c>
      <c r="K378" s="256"/>
      <c r="L378" s="157"/>
      <c r="M378" s="157"/>
      <c r="N378" s="156"/>
    </row>
    <row r="379" spans="1:14" ht="12.75" customHeight="1">
      <c r="A379" s="251" t="s">
        <v>2632</v>
      </c>
      <c r="B379" s="251" t="s">
        <v>3247</v>
      </c>
      <c r="C379" s="147"/>
      <c r="D379" s="252">
        <v>0.075</v>
      </c>
      <c r="E379" s="136"/>
      <c r="F379" s="121">
        <f t="shared" si="43"/>
        <v>4848.4775625</v>
      </c>
      <c r="G379" s="70"/>
      <c r="H379" s="121">
        <f t="shared" si="48"/>
        <v>4714.125</v>
      </c>
      <c r="I379" s="121"/>
      <c r="J379" s="121">
        <f t="shared" si="47"/>
        <v>4848.4775625</v>
      </c>
      <c r="K379" s="257"/>
      <c r="L379" s="157"/>
      <c r="M379" s="157"/>
      <c r="N379" s="156"/>
    </row>
    <row r="380" spans="1:14" ht="12.75" customHeight="1">
      <c r="A380" s="251" t="s">
        <v>2633</v>
      </c>
      <c r="B380" s="251" t="s">
        <v>3511</v>
      </c>
      <c r="C380" s="147"/>
      <c r="D380" s="252">
        <v>0.057</v>
      </c>
      <c r="E380" s="136"/>
      <c r="F380" s="121">
        <f t="shared" si="43"/>
        <v>3684.8429475</v>
      </c>
      <c r="G380" s="70"/>
      <c r="H380" s="121">
        <f t="shared" si="48"/>
        <v>3582.735</v>
      </c>
      <c r="I380" s="121"/>
      <c r="J380" s="121">
        <f t="shared" si="47"/>
        <v>3684.8429475</v>
      </c>
      <c r="K380" s="257"/>
      <c r="L380" s="157"/>
      <c r="M380" s="157"/>
      <c r="N380" s="156"/>
    </row>
    <row r="381" spans="1:14" ht="12.75" customHeight="1">
      <c r="A381" s="251" t="s">
        <v>2634</v>
      </c>
      <c r="B381" s="251" t="s">
        <v>3591</v>
      </c>
      <c r="C381" s="147"/>
      <c r="D381" s="252">
        <v>0.05</v>
      </c>
      <c r="E381" s="136"/>
      <c r="F381" s="121">
        <f t="shared" si="43"/>
        <v>3232.318375</v>
      </c>
      <c r="G381" s="70"/>
      <c r="H381" s="121">
        <f t="shared" si="48"/>
        <v>3142.75</v>
      </c>
      <c r="I381" s="121"/>
      <c r="J381" s="121">
        <f t="shared" si="47"/>
        <v>3232.318375</v>
      </c>
      <c r="K381" s="257"/>
      <c r="L381" s="157"/>
      <c r="M381" s="157"/>
      <c r="N381" s="156"/>
    </row>
    <row r="382" spans="1:14" ht="12.75" customHeight="1">
      <c r="A382" s="251" t="s">
        <v>1845</v>
      </c>
      <c r="B382" s="251" t="s">
        <v>3592</v>
      </c>
      <c r="C382" s="147"/>
      <c r="D382" s="252">
        <v>0.111</v>
      </c>
      <c r="E382" s="136"/>
      <c r="F382" s="121">
        <f t="shared" si="43"/>
        <v>7175.746792499999</v>
      </c>
      <c r="G382" s="70"/>
      <c r="H382" s="121">
        <f t="shared" si="48"/>
        <v>6976.905</v>
      </c>
      <c r="I382" s="121"/>
      <c r="J382" s="121">
        <f t="shared" si="47"/>
        <v>7175.746792499999</v>
      </c>
      <c r="K382" s="257"/>
      <c r="L382" s="157"/>
      <c r="M382" s="157"/>
      <c r="N382" s="156"/>
    </row>
    <row r="383" spans="1:14" ht="12.75" customHeight="1">
      <c r="A383" s="251" t="s">
        <v>2968</v>
      </c>
      <c r="B383" s="251" t="s">
        <v>3251</v>
      </c>
      <c r="C383" s="147"/>
      <c r="D383" s="252">
        <v>0.067</v>
      </c>
      <c r="E383" s="136"/>
      <c r="F383" s="121">
        <f t="shared" si="43"/>
        <v>4331.306622499999</v>
      </c>
      <c r="G383" s="70"/>
      <c r="H383" s="121"/>
      <c r="I383" s="121">
        <f>$F$2*D383</f>
        <v>4474.126</v>
      </c>
      <c r="J383" s="121">
        <f t="shared" si="47"/>
        <v>4331.306622499999</v>
      </c>
      <c r="K383" s="258"/>
      <c r="L383" s="157"/>
      <c r="M383" s="157"/>
      <c r="N383" s="156"/>
    </row>
    <row r="384" spans="1:14" ht="12.75" customHeight="1">
      <c r="A384" s="251" t="s">
        <v>2969</v>
      </c>
      <c r="B384" s="251" t="s">
        <v>3252</v>
      </c>
      <c r="C384" s="147"/>
      <c r="D384" s="252">
        <v>0.042</v>
      </c>
      <c r="E384" s="136"/>
      <c r="F384" s="121"/>
      <c r="G384" s="70"/>
      <c r="H384" s="121"/>
      <c r="I384" s="121"/>
      <c r="J384" s="121"/>
      <c r="K384" s="257"/>
      <c r="L384" s="157"/>
      <c r="M384" s="157"/>
      <c r="N384" s="156"/>
    </row>
    <row r="385" spans="1:14" ht="12.75" customHeight="1">
      <c r="A385" s="251" t="s">
        <v>2862</v>
      </c>
      <c r="B385" s="251" t="s">
        <v>3253</v>
      </c>
      <c r="C385" s="147"/>
      <c r="D385" s="252">
        <v>0.23</v>
      </c>
      <c r="E385" s="136"/>
      <c r="F385" s="121">
        <f t="shared" si="43"/>
        <v>14868.664525000002</v>
      </c>
      <c r="G385" s="70"/>
      <c r="H385" s="121">
        <f aca="true" t="shared" si="50" ref="H385:H390">$F$3*D385</f>
        <v>14456.650000000001</v>
      </c>
      <c r="I385" s="121"/>
      <c r="J385" s="121">
        <f t="shared" si="47"/>
        <v>14868.664525000002</v>
      </c>
      <c r="K385" s="257"/>
      <c r="L385" s="157"/>
      <c r="M385" s="157"/>
      <c r="N385" s="156"/>
    </row>
    <row r="386" spans="1:14" ht="12.75" customHeight="1">
      <c r="A386" s="251" t="s">
        <v>2863</v>
      </c>
      <c r="B386" s="251" t="s">
        <v>3254</v>
      </c>
      <c r="C386" s="147"/>
      <c r="D386" s="252">
        <v>0.055</v>
      </c>
      <c r="E386" s="136"/>
      <c r="F386" s="121">
        <f t="shared" si="43"/>
        <v>3555.5502125</v>
      </c>
      <c r="G386" s="70"/>
      <c r="H386" s="121">
        <f t="shared" si="50"/>
        <v>3457.025</v>
      </c>
      <c r="I386" s="121"/>
      <c r="J386" s="121">
        <f t="shared" si="47"/>
        <v>3555.5502125</v>
      </c>
      <c r="K386" s="257"/>
      <c r="L386" s="157"/>
      <c r="M386" s="157"/>
      <c r="N386" s="156"/>
    </row>
    <row r="387" spans="1:14" ht="12.75" customHeight="1">
      <c r="A387" s="251" t="s">
        <v>1849</v>
      </c>
      <c r="B387" s="251" t="s">
        <v>3255</v>
      </c>
      <c r="C387" s="147"/>
      <c r="D387" s="252">
        <v>0.064</v>
      </c>
      <c r="E387" s="136"/>
      <c r="F387" s="121">
        <f t="shared" si="43"/>
        <v>4137.36752</v>
      </c>
      <c r="G387" s="70"/>
      <c r="H387" s="121">
        <f t="shared" si="50"/>
        <v>4022.7200000000003</v>
      </c>
      <c r="I387" s="121"/>
      <c r="J387" s="121">
        <f t="shared" si="47"/>
        <v>4137.36752</v>
      </c>
      <c r="K387" s="257"/>
      <c r="L387" s="157"/>
      <c r="M387" s="157"/>
      <c r="N387" s="156"/>
    </row>
    <row r="388" spans="1:14" ht="12.75" customHeight="1">
      <c r="A388" s="251" t="s">
        <v>1851</v>
      </c>
      <c r="B388" s="251" t="s">
        <v>3256</v>
      </c>
      <c r="C388" s="155"/>
      <c r="D388" s="252">
        <v>0.029</v>
      </c>
      <c r="E388" s="136"/>
      <c r="F388" s="121"/>
      <c r="G388" s="70"/>
      <c r="H388" s="121"/>
      <c r="I388" s="121"/>
      <c r="J388" s="121"/>
      <c r="K388" s="257"/>
      <c r="L388" s="157"/>
      <c r="M388" s="157"/>
      <c r="N388" s="156"/>
    </row>
    <row r="389" spans="1:14" ht="12.75" customHeight="1">
      <c r="A389" s="251" t="s">
        <v>1853</v>
      </c>
      <c r="B389" s="251" t="s">
        <v>1854</v>
      </c>
      <c r="C389" s="155"/>
      <c r="D389" s="252">
        <v>1.105</v>
      </c>
      <c r="E389" s="136"/>
      <c r="F389" s="121">
        <f t="shared" si="43"/>
        <v>71434.23608749999</v>
      </c>
      <c r="G389" s="70"/>
      <c r="H389" s="121">
        <f t="shared" si="50"/>
        <v>69454.775</v>
      </c>
      <c r="I389" s="121">
        <f>$F$2*D389</f>
        <v>73789.69</v>
      </c>
      <c r="J389" s="121">
        <f t="shared" si="47"/>
        <v>71434.23608749999</v>
      </c>
      <c r="K389" s="256"/>
      <c r="L389" s="157"/>
      <c r="M389" s="157"/>
      <c r="N389" s="156"/>
    </row>
    <row r="390" spans="1:14" ht="12.75" customHeight="1">
      <c r="A390" s="251" t="s">
        <v>1855</v>
      </c>
      <c r="B390" s="251" t="s">
        <v>3260</v>
      </c>
      <c r="C390" s="147"/>
      <c r="D390" s="252">
        <v>0.339</v>
      </c>
      <c r="E390" s="136"/>
      <c r="F390" s="121">
        <f t="shared" si="43"/>
        <v>21915.1185825</v>
      </c>
      <c r="G390" s="70"/>
      <c r="H390" s="121">
        <f t="shared" si="50"/>
        <v>21307.845</v>
      </c>
      <c r="I390" s="121">
        <f>$F$2*D390</f>
        <v>22637.742000000002</v>
      </c>
      <c r="J390" s="121">
        <f t="shared" si="47"/>
        <v>21915.1185825</v>
      </c>
      <c r="K390" s="256"/>
      <c r="L390" s="157"/>
      <c r="M390" s="157"/>
      <c r="N390" s="156"/>
    </row>
    <row r="391" spans="1:14" ht="12.75" customHeight="1">
      <c r="A391" s="251" t="s">
        <v>1857</v>
      </c>
      <c r="B391" s="251" t="s">
        <v>3262</v>
      </c>
      <c r="C391" s="147"/>
      <c r="D391" s="252">
        <v>0.336</v>
      </c>
      <c r="E391" s="136"/>
      <c r="F391" s="121">
        <f t="shared" si="43"/>
        <v>21721.179480000003</v>
      </c>
      <c r="G391" s="70"/>
      <c r="H391" s="121">
        <f aca="true" t="shared" si="51" ref="H391:H408">$F$3*D391</f>
        <v>21119.280000000002</v>
      </c>
      <c r="I391" s="121">
        <f aca="true" t="shared" si="52" ref="I391:I400">$F$2*D391</f>
        <v>22437.408000000003</v>
      </c>
      <c r="J391" s="121">
        <f t="shared" si="47"/>
        <v>21721.179480000003</v>
      </c>
      <c r="K391" s="256"/>
      <c r="L391" s="157"/>
      <c r="M391" s="157"/>
      <c r="N391" s="156"/>
    </row>
    <row r="392" spans="1:14" ht="12.75" customHeight="1">
      <c r="A392" s="251" t="s">
        <v>300</v>
      </c>
      <c r="B392" s="251" t="s">
        <v>3266</v>
      </c>
      <c r="C392" s="147"/>
      <c r="D392" s="252">
        <v>0.359</v>
      </c>
      <c r="E392" s="136"/>
      <c r="F392" s="121">
        <f t="shared" si="43"/>
        <v>23208.045932499997</v>
      </c>
      <c r="G392" s="70"/>
      <c r="H392" s="121">
        <f t="shared" si="51"/>
        <v>22564.945</v>
      </c>
      <c r="I392" s="121">
        <f t="shared" si="52"/>
        <v>23973.302</v>
      </c>
      <c r="J392" s="121">
        <f t="shared" si="47"/>
        <v>23208.045932499997</v>
      </c>
      <c r="K392" s="256"/>
      <c r="L392" s="157"/>
      <c r="M392" s="157"/>
      <c r="N392" s="156"/>
    </row>
    <row r="393" spans="1:14" ht="12.75" customHeight="1">
      <c r="A393" s="251" t="s">
        <v>2970</v>
      </c>
      <c r="B393" s="251" t="s">
        <v>2971</v>
      </c>
      <c r="C393" s="147"/>
      <c r="D393" s="252">
        <v>0.493</v>
      </c>
      <c r="E393" s="136"/>
      <c r="F393" s="121">
        <f t="shared" si="43"/>
        <v>31870.659177499998</v>
      </c>
      <c r="G393" s="70"/>
      <c r="H393" s="121">
        <f t="shared" si="51"/>
        <v>30987.515</v>
      </c>
      <c r="I393" s="121">
        <f t="shared" si="52"/>
        <v>32921.554</v>
      </c>
      <c r="J393" s="121">
        <f t="shared" si="47"/>
        <v>31870.659177499998</v>
      </c>
      <c r="K393" s="256"/>
      <c r="L393" s="157"/>
      <c r="M393" s="157"/>
      <c r="N393" s="156"/>
    </row>
    <row r="394" spans="1:14" ht="12.75" customHeight="1">
      <c r="A394" s="251" t="s">
        <v>2972</v>
      </c>
      <c r="B394" s="251" t="s">
        <v>2973</v>
      </c>
      <c r="C394" s="147"/>
      <c r="D394" s="252">
        <v>0.251</v>
      </c>
      <c r="E394" s="136"/>
      <c r="F394" s="121">
        <f t="shared" si="43"/>
        <v>16226.2382425</v>
      </c>
      <c r="G394" s="70"/>
      <c r="H394" s="121">
        <f>$F$3*D394</f>
        <v>15776.605</v>
      </c>
      <c r="I394" s="121">
        <f>$F$2*D394</f>
        <v>16761.278</v>
      </c>
      <c r="J394" s="121">
        <f t="shared" si="47"/>
        <v>16226.2382425</v>
      </c>
      <c r="K394" s="256"/>
      <c r="L394" s="157"/>
      <c r="M394" s="157"/>
      <c r="N394" s="156"/>
    </row>
    <row r="395" spans="1:14" ht="12.75" customHeight="1">
      <c r="A395" s="251" t="s">
        <v>2974</v>
      </c>
      <c r="B395" s="251" t="s">
        <v>2975</v>
      </c>
      <c r="C395" s="147"/>
      <c r="D395" s="252">
        <v>0.076</v>
      </c>
      <c r="E395" s="136"/>
      <c r="F395" s="121">
        <f t="shared" si="43"/>
        <v>4913.12393</v>
      </c>
      <c r="G395" s="70"/>
      <c r="H395" s="121">
        <f>$F$3*D395</f>
        <v>4776.98</v>
      </c>
      <c r="I395" s="121">
        <f>$F$2*D395</f>
        <v>5075.128</v>
      </c>
      <c r="J395" s="121">
        <f t="shared" si="47"/>
        <v>4913.12393</v>
      </c>
      <c r="K395" s="256"/>
      <c r="L395" s="157"/>
      <c r="M395" s="157"/>
      <c r="N395" s="156"/>
    </row>
    <row r="396" spans="1:14" ht="12.75" customHeight="1">
      <c r="A396" s="251" t="s">
        <v>1862</v>
      </c>
      <c r="B396" s="251" t="s">
        <v>1863</v>
      </c>
      <c r="C396" s="147"/>
      <c r="D396" s="252">
        <v>0.118</v>
      </c>
      <c r="E396" s="136"/>
      <c r="F396" s="121">
        <f t="shared" si="43"/>
        <v>7628.271365</v>
      </c>
      <c r="G396" s="70"/>
      <c r="H396" s="121">
        <f t="shared" si="51"/>
        <v>7416.889999999999</v>
      </c>
      <c r="I396" s="121">
        <f t="shared" si="52"/>
        <v>7879.803999999999</v>
      </c>
      <c r="J396" s="121">
        <f t="shared" si="47"/>
        <v>7628.271365</v>
      </c>
      <c r="K396" s="256"/>
      <c r="L396" s="157"/>
      <c r="M396" s="157"/>
      <c r="N396" s="156"/>
    </row>
    <row r="397" spans="1:14" ht="12.75" customHeight="1">
      <c r="A397" s="251" t="s">
        <v>1864</v>
      </c>
      <c r="B397" s="251" t="s">
        <v>2976</v>
      </c>
      <c r="C397" s="147"/>
      <c r="D397" s="252">
        <v>0.365</v>
      </c>
      <c r="E397" s="136"/>
      <c r="F397" s="121">
        <f aca="true" t="shared" si="53" ref="F397:F459">$F$3*D397*$F$7</f>
        <v>23595.9241375</v>
      </c>
      <c r="G397" s="70"/>
      <c r="H397" s="121">
        <f t="shared" si="51"/>
        <v>22942.075</v>
      </c>
      <c r="I397" s="121">
        <f t="shared" si="52"/>
        <v>24373.97</v>
      </c>
      <c r="J397" s="121">
        <f t="shared" si="47"/>
        <v>23595.9241375</v>
      </c>
      <c r="K397" s="256"/>
      <c r="L397" s="157"/>
      <c r="M397" s="157"/>
      <c r="N397" s="156"/>
    </row>
    <row r="398" spans="1:14" ht="12.75" customHeight="1">
      <c r="A398" s="251" t="s">
        <v>1866</v>
      </c>
      <c r="B398" s="251" t="s">
        <v>3268</v>
      </c>
      <c r="C398" s="147"/>
      <c r="D398" s="252">
        <v>0.3</v>
      </c>
      <c r="E398" s="136"/>
      <c r="F398" s="121">
        <f t="shared" si="53"/>
        <v>19393.91025</v>
      </c>
      <c r="G398" s="70"/>
      <c r="H398" s="121">
        <f t="shared" si="51"/>
        <v>18856.5</v>
      </c>
      <c r="I398" s="121">
        <f t="shared" si="52"/>
        <v>20033.399999999998</v>
      </c>
      <c r="J398" s="121">
        <f t="shared" si="47"/>
        <v>19393.91025</v>
      </c>
      <c r="K398" s="256"/>
      <c r="L398" s="157"/>
      <c r="M398" s="157"/>
      <c r="N398" s="156"/>
    </row>
    <row r="399" spans="1:14" ht="12.75" customHeight="1">
      <c r="A399" s="251" t="s">
        <v>2737</v>
      </c>
      <c r="B399" s="251" t="s">
        <v>2738</v>
      </c>
      <c r="C399" s="147"/>
      <c r="D399" s="252">
        <v>0.148</v>
      </c>
      <c r="E399" s="136"/>
      <c r="F399" s="121">
        <f t="shared" si="53"/>
        <v>9567.66239</v>
      </c>
      <c r="G399" s="70"/>
      <c r="H399" s="121">
        <f t="shared" si="51"/>
        <v>9302.539999999999</v>
      </c>
      <c r="I399" s="121">
        <f t="shared" si="52"/>
        <v>9883.144</v>
      </c>
      <c r="J399" s="121">
        <f t="shared" si="47"/>
        <v>9567.66239</v>
      </c>
      <c r="K399" s="256"/>
      <c r="L399" s="157"/>
      <c r="M399" s="157"/>
      <c r="N399" s="156"/>
    </row>
    <row r="400" spans="1:14" ht="12.75" customHeight="1">
      <c r="A400" s="251" t="s">
        <v>301</v>
      </c>
      <c r="B400" s="251" t="s">
        <v>2795</v>
      </c>
      <c r="C400" s="147"/>
      <c r="D400" s="252">
        <v>0.296</v>
      </c>
      <c r="E400" s="136"/>
      <c r="F400" s="121">
        <f t="shared" si="53"/>
        <v>19135.32478</v>
      </c>
      <c r="G400" s="70"/>
      <c r="H400" s="121">
        <f t="shared" si="51"/>
        <v>18605.079999999998</v>
      </c>
      <c r="I400" s="121">
        <f t="shared" si="52"/>
        <v>19766.288</v>
      </c>
      <c r="J400" s="121">
        <f t="shared" si="47"/>
        <v>19135.32478</v>
      </c>
      <c r="K400" s="256"/>
      <c r="L400" s="157"/>
      <c r="M400" s="157"/>
      <c r="N400" s="156"/>
    </row>
    <row r="401" spans="1:14" ht="12.75" customHeight="1">
      <c r="A401" s="251" t="s">
        <v>2864</v>
      </c>
      <c r="B401" s="251" t="s">
        <v>3274</v>
      </c>
      <c r="C401" s="147"/>
      <c r="D401" s="252">
        <v>0.215</v>
      </c>
      <c r="E401" s="136"/>
      <c r="F401" s="121">
        <f t="shared" si="53"/>
        <v>13898.969012499998</v>
      </c>
      <c r="G401" s="70"/>
      <c r="H401" s="121">
        <f t="shared" si="51"/>
        <v>13513.824999999999</v>
      </c>
      <c r="I401" s="121"/>
      <c r="J401" s="121">
        <f t="shared" si="47"/>
        <v>13898.969012499998</v>
      </c>
      <c r="K401" s="257"/>
      <c r="L401" s="157"/>
      <c r="M401" s="157"/>
      <c r="N401" s="156"/>
    </row>
    <row r="402" spans="1:14" ht="12.75" customHeight="1">
      <c r="A402" s="251" t="s">
        <v>2865</v>
      </c>
      <c r="B402" s="251" t="s">
        <v>3275</v>
      </c>
      <c r="C402" s="147"/>
      <c r="D402" s="252">
        <v>0.076</v>
      </c>
      <c r="E402" s="136"/>
      <c r="F402" s="121">
        <f t="shared" si="53"/>
        <v>4913.12393</v>
      </c>
      <c r="G402" s="70"/>
      <c r="H402" s="121">
        <f t="shared" si="51"/>
        <v>4776.98</v>
      </c>
      <c r="I402" s="121"/>
      <c r="J402" s="121">
        <f t="shared" si="47"/>
        <v>4913.12393</v>
      </c>
      <c r="K402" s="257"/>
      <c r="L402" s="157"/>
      <c r="M402" s="157"/>
      <c r="N402" s="156"/>
    </row>
    <row r="403" spans="1:14" ht="12.75" customHeight="1">
      <c r="A403" s="251" t="s">
        <v>2635</v>
      </c>
      <c r="B403" s="251" t="s">
        <v>3593</v>
      </c>
      <c r="C403" s="155"/>
      <c r="D403" s="252">
        <v>0.045</v>
      </c>
      <c r="E403" s="136"/>
      <c r="F403" s="121">
        <f t="shared" si="53"/>
        <v>2909.0865375</v>
      </c>
      <c r="G403" s="70"/>
      <c r="H403" s="121">
        <f t="shared" si="51"/>
        <v>2828.475</v>
      </c>
      <c r="I403" s="121"/>
      <c r="J403" s="121">
        <f t="shared" si="47"/>
        <v>2909.0865375</v>
      </c>
      <c r="K403" s="257"/>
      <c r="L403" s="157"/>
      <c r="M403" s="157"/>
      <c r="N403" s="156"/>
    </row>
    <row r="404" spans="1:14" ht="12.75" customHeight="1">
      <c r="A404" s="251" t="s">
        <v>1871</v>
      </c>
      <c r="B404" s="251" t="s">
        <v>3280</v>
      </c>
      <c r="C404" s="155"/>
      <c r="D404" s="252">
        <v>0.068</v>
      </c>
      <c r="E404" s="136"/>
      <c r="F404" s="121">
        <f t="shared" si="53"/>
        <v>4395.95299</v>
      </c>
      <c r="G404" s="70"/>
      <c r="H404" s="121">
        <f t="shared" si="51"/>
        <v>4274.14</v>
      </c>
      <c r="I404" s="121">
        <f>$F$2*D404</f>
        <v>4540.904</v>
      </c>
      <c r="J404" s="121">
        <f t="shared" si="47"/>
        <v>4395.95299</v>
      </c>
      <c r="K404" s="258"/>
      <c r="L404" s="157"/>
      <c r="M404" s="157"/>
      <c r="N404" s="156"/>
    </row>
    <row r="405" spans="1:14" ht="12.75" customHeight="1">
      <c r="A405" s="251" t="s">
        <v>1873</v>
      </c>
      <c r="B405" s="251" t="s">
        <v>2796</v>
      </c>
      <c r="C405" s="155"/>
      <c r="D405" s="252">
        <v>0.073</v>
      </c>
      <c r="E405" s="136"/>
      <c r="F405" s="121">
        <f t="shared" si="53"/>
        <v>4719.1848275</v>
      </c>
      <c r="G405" s="70"/>
      <c r="H405" s="121">
        <f t="shared" si="51"/>
        <v>4588.415</v>
      </c>
      <c r="I405" s="121"/>
      <c r="J405" s="121">
        <f t="shared" si="47"/>
        <v>4719.1848275</v>
      </c>
      <c r="K405" s="257"/>
      <c r="L405" s="157"/>
      <c r="M405" s="157"/>
      <c r="N405" s="156"/>
    </row>
    <row r="406" spans="1:14" ht="12.75" customHeight="1">
      <c r="A406" s="251" t="s">
        <v>1875</v>
      </c>
      <c r="B406" s="251" t="s">
        <v>2797</v>
      </c>
      <c r="C406" s="147"/>
      <c r="D406" s="252">
        <v>0.073</v>
      </c>
      <c r="E406" s="136"/>
      <c r="F406" s="121">
        <f t="shared" si="53"/>
        <v>4719.1848275</v>
      </c>
      <c r="G406" s="70"/>
      <c r="H406" s="121">
        <f t="shared" si="51"/>
        <v>4588.415</v>
      </c>
      <c r="I406" s="121"/>
      <c r="J406" s="121">
        <f t="shared" si="47"/>
        <v>4719.1848275</v>
      </c>
      <c r="K406" s="257"/>
      <c r="L406" s="157"/>
      <c r="M406" s="157"/>
      <c r="N406" s="156"/>
    </row>
    <row r="407" spans="1:14" ht="12.75" customHeight="1">
      <c r="A407" s="251" t="s">
        <v>1877</v>
      </c>
      <c r="B407" s="251" t="s">
        <v>1878</v>
      </c>
      <c r="C407" s="147"/>
      <c r="D407" s="252">
        <v>0.065</v>
      </c>
      <c r="E407" s="136"/>
      <c r="F407" s="121">
        <f t="shared" si="53"/>
        <v>4202.0138875</v>
      </c>
      <c r="G407" s="70"/>
      <c r="H407" s="121">
        <f t="shared" si="51"/>
        <v>4085.5750000000003</v>
      </c>
      <c r="I407" s="121"/>
      <c r="J407" s="121">
        <f t="shared" si="47"/>
        <v>4202.0138875</v>
      </c>
      <c r="K407" s="257"/>
      <c r="L407" s="157"/>
      <c r="M407" s="157"/>
      <c r="N407" s="156"/>
    </row>
    <row r="408" spans="1:14" ht="12.75" customHeight="1">
      <c r="A408" s="251" t="s">
        <v>1879</v>
      </c>
      <c r="B408" s="251" t="s">
        <v>1880</v>
      </c>
      <c r="C408" s="155"/>
      <c r="D408" s="252">
        <v>0.029</v>
      </c>
      <c r="E408" s="136"/>
      <c r="F408" s="121">
        <f t="shared" si="53"/>
        <v>1874.7446575000001</v>
      </c>
      <c r="G408" s="70"/>
      <c r="H408" s="121">
        <f t="shared" si="51"/>
        <v>1822.795</v>
      </c>
      <c r="I408" s="121"/>
      <c r="J408" s="121">
        <f t="shared" si="47"/>
        <v>1874.7446575000001</v>
      </c>
      <c r="K408" s="257"/>
      <c r="L408" s="157"/>
      <c r="M408" s="157"/>
      <c r="N408" s="156"/>
    </row>
    <row r="409" spans="1:14" ht="12.75" customHeight="1">
      <c r="A409" s="251" t="s">
        <v>2977</v>
      </c>
      <c r="B409" s="251" t="s">
        <v>3281</v>
      </c>
      <c r="C409" s="155"/>
      <c r="D409" s="252">
        <v>0.087</v>
      </c>
      <c r="E409" s="136"/>
      <c r="F409" s="121">
        <f t="shared" si="53"/>
        <v>5624.233972499999</v>
      </c>
      <c r="G409" s="70"/>
      <c r="H409" s="121"/>
      <c r="I409" s="121">
        <f>$F$2*D409</f>
        <v>5809.686</v>
      </c>
      <c r="J409" s="121">
        <f t="shared" si="47"/>
        <v>5624.233972499999</v>
      </c>
      <c r="K409" s="258"/>
      <c r="L409" s="157"/>
      <c r="M409" s="157"/>
      <c r="N409" s="156"/>
    </row>
    <row r="410" spans="1:14" ht="12.75" customHeight="1">
      <c r="A410" s="251" t="s">
        <v>2978</v>
      </c>
      <c r="B410" s="251" t="s">
        <v>3282</v>
      </c>
      <c r="C410" s="155"/>
      <c r="D410" s="252">
        <v>0.039</v>
      </c>
      <c r="E410" s="136"/>
      <c r="F410" s="121"/>
      <c r="G410" s="70"/>
      <c r="H410" s="121"/>
      <c r="I410" s="121"/>
      <c r="J410" s="121"/>
      <c r="K410" s="257"/>
      <c r="L410" s="157"/>
      <c r="M410" s="157"/>
      <c r="N410" s="156"/>
    </row>
    <row r="411" spans="1:14" ht="12.75" customHeight="1">
      <c r="A411" s="251" t="s">
        <v>2866</v>
      </c>
      <c r="B411" s="251" t="s">
        <v>3283</v>
      </c>
      <c r="C411" s="155"/>
      <c r="D411" s="252">
        <v>0.146</v>
      </c>
      <c r="E411" s="136"/>
      <c r="F411" s="121">
        <f t="shared" si="53"/>
        <v>9438.369655</v>
      </c>
      <c r="G411" s="70"/>
      <c r="H411" s="121">
        <f>$F$3*D411</f>
        <v>9176.83</v>
      </c>
      <c r="I411" s="121"/>
      <c r="J411" s="121">
        <f t="shared" si="47"/>
        <v>9438.369655</v>
      </c>
      <c r="K411" s="257"/>
      <c r="L411" s="157"/>
      <c r="M411" s="157"/>
      <c r="N411" s="156"/>
    </row>
    <row r="412" spans="1:14" ht="12.75" customHeight="1">
      <c r="A412" s="251" t="s">
        <v>2867</v>
      </c>
      <c r="B412" s="251" t="s">
        <v>3284</v>
      </c>
      <c r="C412" s="147"/>
      <c r="D412" s="252">
        <v>0.047</v>
      </c>
      <c r="E412" s="136"/>
      <c r="F412" s="121">
        <f t="shared" si="53"/>
        <v>3038.3792725</v>
      </c>
      <c r="G412" s="70"/>
      <c r="H412" s="121">
        <f>$F$3*D412</f>
        <v>2954.185</v>
      </c>
      <c r="I412" s="121"/>
      <c r="J412" s="121">
        <f t="shared" si="47"/>
        <v>3038.3792725</v>
      </c>
      <c r="K412" s="257"/>
      <c r="L412" s="157"/>
      <c r="M412" s="157"/>
      <c r="N412" s="156"/>
    </row>
    <row r="413" spans="1:14" ht="12.75" customHeight="1">
      <c r="A413" s="251" t="s">
        <v>1883</v>
      </c>
      <c r="B413" s="251" t="s">
        <v>3285</v>
      </c>
      <c r="C413" s="147"/>
      <c r="D413" s="252">
        <v>0.061</v>
      </c>
      <c r="E413" s="136"/>
      <c r="F413" s="121">
        <f t="shared" si="53"/>
        <v>3943.4284175</v>
      </c>
      <c r="G413" s="70"/>
      <c r="H413" s="121">
        <f>$F$3*D413</f>
        <v>3834.1549999999997</v>
      </c>
      <c r="I413" s="121"/>
      <c r="J413" s="121">
        <f t="shared" si="47"/>
        <v>3943.4284175</v>
      </c>
      <c r="K413" s="257"/>
      <c r="L413" s="157"/>
      <c r="M413" s="157"/>
      <c r="N413" s="156"/>
    </row>
    <row r="414" spans="1:14" ht="12.75" customHeight="1">
      <c r="A414" s="251" t="s">
        <v>1885</v>
      </c>
      <c r="B414" s="251" t="s">
        <v>3286</v>
      </c>
      <c r="C414" s="147"/>
      <c r="D414" s="252">
        <v>0.034</v>
      </c>
      <c r="E414" s="136"/>
      <c r="F414" s="121"/>
      <c r="G414" s="70"/>
      <c r="H414" s="121"/>
      <c r="I414" s="121"/>
      <c r="J414" s="121"/>
      <c r="K414" s="257"/>
      <c r="L414" s="157"/>
      <c r="M414" s="157"/>
      <c r="N414" s="156"/>
    </row>
    <row r="415" spans="1:14" ht="12.75" customHeight="1">
      <c r="A415" s="251" t="s">
        <v>1887</v>
      </c>
      <c r="B415" s="251" t="s">
        <v>1888</v>
      </c>
      <c r="C415" s="147"/>
      <c r="D415" s="252">
        <v>0.059</v>
      </c>
      <c r="E415" s="136"/>
      <c r="F415" s="121">
        <f t="shared" si="53"/>
        <v>3814.1356825</v>
      </c>
      <c r="G415" s="70"/>
      <c r="H415" s="121">
        <f aca="true" t="shared" si="54" ref="H415:H420">$F$3*D415</f>
        <v>3708.4449999999997</v>
      </c>
      <c r="I415" s="121">
        <f>$F$2*D415</f>
        <v>3939.9019999999996</v>
      </c>
      <c r="J415" s="121">
        <f t="shared" si="47"/>
        <v>3814.1356825</v>
      </c>
      <c r="K415" s="256"/>
      <c r="L415" s="157"/>
      <c r="M415" s="157"/>
      <c r="N415" s="156"/>
    </row>
    <row r="416" spans="1:14" ht="12.75" customHeight="1">
      <c r="A416" s="251" t="s">
        <v>1889</v>
      </c>
      <c r="B416" s="251" t="s">
        <v>1890</v>
      </c>
      <c r="C416" s="147"/>
      <c r="D416" s="252">
        <v>0.041</v>
      </c>
      <c r="E416" s="136"/>
      <c r="F416" s="121">
        <f t="shared" si="53"/>
        <v>2650.5010675000003</v>
      </c>
      <c r="G416" s="70"/>
      <c r="H416" s="121">
        <f t="shared" si="54"/>
        <v>2577.0550000000003</v>
      </c>
      <c r="I416" s="121">
        <f>$F$2*D416</f>
        <v>2737.898</v>
      </c>
      <c r="J416" s="121">
        <f t="shared" si="47"/>
        <v>2650.5010675000003</v>
      </c>
      <c r="K416" s="258"/>
      <c r="L416" s="157"/>
      <c r="M416" s="157"/>
      <c r="N416" s="156"/>
    </row>
    <row r="417" spans="1:14" ht="12.75" customHeight="1">
      <c r="A417" s="251" t="s">
        <v>1895</v>
      </c>
      <c r="B417" s="251" t="s">
        <v>2798</v>
      </c>
      <c r="C417" s="147"/>
      <c r="D417" s="252">
        <v>0.146</v>
      </c>
      <c r="E417" s="136"/>
      <c r="F417" s="121">
        <f t="shared" si="53"/>
        <v>9438.369655</v>
      </c>
      <c r="G417" s="70"/>
      <c r="H417" s="121">
        <f t="shared" si="54"/>
        <v>9176.83</v>
      </c>
      <c r="I417" s="121">
        <f>$F$2*D417</f>
        <v>9749.588</v>
      </c>
      <c r="J417" s="121">
        <f t="shared" si="47"/>
        <v>9438.369655</v>
      </c>
      <c r="K417" s="256"/>
      <c r="L417" s="157"/>
      <c r="M417" s="157"/>
      <c r="N417" s="156"/>
    </row>
    <row r="418" spans="1:14" ht="12.75" customHeight="1">
      <c r="A418" s="251" t="s">
        <v>2636</v>
      </c>
      <c r="B418" s="251" t="s">
        <v>3512</v>
      </c>
      <c r="C418" s="147"/>
      <c r="D418" s="252">
        <v>0.037</v>
      </c>
      <c r="E418" s="136"/>
      <c r="F418" s="121">
        <f t="shared" si="53"/>
        <v>2391.9155975</v>
      </c>
      <c r="G418" s="70"/>
      <c r="H418" s="121">
        <f t="shared" si="54"/>
        <v>2325.6349999999998</v>
      </c>
      <c r="I418" s="121"/>
      <c r="J418" s="121">
        <f t="shared" si="47"/>
        <v>2391.9155975</v>
      </c>
      <c r="K418" s="257"/>
      <c r="L418" s="157"/>
      <c r="M418" s="157"/>
      <c r="N418" s="156"/>
    </row>
    <row r="419" spans="1:14" ht="12.75" customHeight="1">
      <c r="A419" s="251" t="s">
        <v>2637</v>
      </c>
      <c r="B419" s="251" t="s">
        <v>3513</v>
      </c>
      <c r="C419" s="147"/>
      <c r="D419" s="252">
        <v>0.043</v>
      </c>
      <c r="E419" s="136"/>
      <c r="F419" s="121">
        <f t="shared" si="53"/>
        <v>2779.7938025</v>
      </c>
      <c r="G419" s="70"/>
      <c r="H419" s="121">
        <f t="shared" si="54"/>
        <v>2702.765</v>
      </c>
      <c r="I419" s="121"/>
      <c r="J419" s="121">
        <f t="shared" si="47"/>
        <v>2779.7938025</v>
      </c>
      <c r="K419" s="257"/>
      <c r="L419" s="157"/>
      <c r="M419" s="157"/>
      <c r="N419" s="156"/>
    </row>
    <row r="420" spans="1:14" ht="12.75" customHeight="1">
      <c r="A420" s="251" t="s">
        <v>2638</v>
      </c>
      <c r="B420" s="251" t="s">
        <v>2981</v>
      </c>
      <c r="C420" s="147"/>
      <c r="D420" s="252">
        <v>0.049</v>
      </c>
      <c r="E420" s="136"/>
      <c r="F420" s="121">
        <f t="shared" si="53"/>
        <v>3167.6720075</v>
      </c>
      <c r="G420" s="70"/>
      <c r="H420" s="121">
        <f t="shared" si="54"/>
        <v>3079.895</v>
      </c>
      <c r="I420" s="121"/>
      <c r="J420" s="121">
        <f t="shared" si="47"/>
        <v>3167.6720075</v>
      </c>
      <c r="K420" s="257"/>
      <c r="L420" s="157"/>
      <c r="M420" s="157"/>
      <c r="N420" s="156"/>
    </row>
    <row r="421" spans="1:14" ht="12.75" customHeight="1">
      <c r="A421" s="251" t="s">
        <v>1897</v>
      </c>
      <c r="B421" s="251" t="s">
        <v>2982</v>
      </c>
      <c r="C421" s="147"/>
      <c r="D421" s="252">
        <v>0.176</v>
      </c>
      <c r="E421" s="136"/>
      <c r="F421" s="121">
        <f t="shared" si="53"/>
        <v>11377.76068</v>
      </c>
      <c r="G421" s="70"/>
      <c r="H421" s="121">
        <f aca="true" t="shared" si="55" ref="H421:H426">$F$3*D421</f>
        <v>11062.48</v>
      </c>
      <c r="I421" s="121">
        <f>$F$2*D421</f>
        <v>11752.928</v>
      </c>
      <c r="J421" s="121">
        <f t="shared" si="47"/>
        <v>11377.76068</v>
      </c>
      <c r="K421" s="256"/>
      <c r="L421" s="157"/>
      <c r="M421" s="157"/>
      <c r="N421" s="156"/>
    </row>
    <row r="422" spans="1:14" ht="12.75" customHeight="1">
      <c r="A422" s="251" t="s">
        <v>1899</v>
      </c>
      <c r="B422" s="251" t="s">
        <v>1900</v>
      </c>
      <c r="C422" s="155"/>
      <c r="D422" s="252">
        <v>0.039</v>
      </c>
      <c r="E422" s="136"/>
      <c r="F422" s="121">
        <f t="shared" si="53"/>
        <v>2521.2083325</v>
      </c>
      <c r="G422" s="70"/>
      <c r="H422" s="121">
        <f t="shared" si="55"/>
        <v>2451.345</v>
      </c>
      <c r="I422" s="121">
        <f>$F$2*D422</f>
        <v>2604.342</v>
      </c>
      <c r="J422" s="121">
        <f t="shared" si="47"/>
        <v>2521.2083325</v>
      </c>
      <c r="K422" s="258"/>
      <c r="L422" s="157"/>
      <c r="M422" s="157"/>
      <c r="N422" s="156"/>
    </row>
    <row r="423" spans="1:14" ht="12.75" customHeight="1">
      <c r="A423" s="251" t="s">
        <v>2639</v>
      </c>
      <c r="B423" s="251" t="s">
        <v>3514</v>
      </c>
      <c r="C423" s="155"/>
      <c r="D423" s="252">
        <v>0.047</v>
      </c>
      <c r="E423" s="136"/>
      <c r="F423" s="121">
        <f t="shared" si="53"/>
        <v>3038.3792725</v>
      </c>
      <c r="G423" s="70"/>
      <c r="H423" s="121">
        <f t="shared" si="55"/>
        <v>2954.185</v>
      </c>
      <c r="I423" s="121"/>
      <c r="J423" s="121">
        <f t="shared" si="47"/>
        <v>3038.3792725</v>
      </c>
      <c r="K423" s="257"/>
      <c r="L423" s="157"/>
      <c r="M423" s="157"/>
      <c r="N423" s="156"/>
    </row>
    <row r="424" spans="1:14" ht="12.75" customHeight="1">
      <c r="A424" s="251" t="s">
        <v>2640</v>
      </c>
      <c r="B424" s="251" t="s">
        <v>3594</v>
      </c>
      <c r="C424" s="155"/>
      <c r="D424" s="252">
        <v>0.038</v>
      </c>
      <c r="E424" s="136"/>
      <c r="F424" s="121">
        <f t="shared" si="53"/>
        <v>2456.561965</v>
      </c>
      <c r="G424" s="70"/>
      <c r="H424" s="121">
        <f t="shared" si="55"/>
        <v>2388.49</v>
      </c>
      <c r="I424" s="121"/>
      <c r="J424" s="121">
        <f t="shared" si="47"/>
        <v>2456.561965</v>
      </c>
      <c r="K424" s="257"/>
      <c r="L424" s="157"/>
      <c r="M424" s="157"/>
      <c r="N424" s="156"/>
    </row>
    <row r="425" spans="1:14" ht="12.75" customHeight="1">
      <c r="A425" s="251" t="s">
        <v>1901</v>
      </c>
      <c r="B425" s="251" t="s">
        <v>2983</v>
      </c>
      <c r="C425" s="155"/>
      <c r="D425" s="252">
        <v>0.148</v>
      </c>
      <c r="E425" s="136"/>
      <c r="F425" s="121">
        <f t="shared" si="53"/>
        <v>9567.66239</v>
      </c>
      <c r="G425" s="70"/>
      <c r="H425" s="121">
        <f t="shared" si="55"/>
        <v>9302.539999999999</v>
      </c>
      <c r="I425" s="121">
        <f>$F$2*D425</f>
        <v>9883.144</v>
      </c>
      <c r="J425" s="121">
        <f t="shared" si="47"/>
        <v>9567.66239</v>
      </c>
      <c r="K425" s="256"/>
      <c r="L425" s="157"/>
      <c r="M425" s="157"/>
      <c r="N425" s="156"/>
    </row>
    <row r="426" spans="1:14" ht="12.75" customHeight="1">
      <c r="A426" s="251" t="s">
        <v>1903</v>
      </c>
      <c r="B426" s="251" t="s">
        <v>1904</v>
      </c>
      <c r="C426" s="147"/>
      <c r="D426" s="252">
        <v>0.02</v>
      </c>
      <c r="E426" s="136"/>
      <c r="F426" s="121">
        <f t="shared" si="53"/>
        <v>1292.9273500000002</v>
      </c>
      <c r="G426" s="70"/>
      <c r="H426" s="121">
        <f t="shared" si="55"/>
        <v>1257.1000000000001</v>
      </c>
      <c r="I426" s="121"/>
      <c r="J426" s="121">
        <f t="shared" si="47"/>
        <v>1292.9273500000002</v>
      </c>
      <c r="K426" s="257"/>
      <c r="L426" s="157"/>
      <c r="M426" s="157"/>
      <c r="N426" s="156"/>
    </row>
    <row r="427" spans="1:14" ht="12.75" customHeight="1">
      <c r="A427" s="251" t="s">
        <v>2984</v>
      </c>
      <c r="B427" s="251" t="s">
        <v>2985</v>
      </c>
      <c r="C427" s="147"/>
      <c r="D427" s="252">
        <v>0.03</v>
      </c>
      <c r="E427" s="136"/>
      <c r="F427" s="121"/>
      <c r="G427" s="70"/>
      <c r="H427" s="121"/>
      <c r="I427" s="121"/>
      <c r="J427" s="121"/>
      <c r="K427" s="257"/>
      <c r="L427" s="157"/>
      <c r="M427" s="157"/>
      <c r="N427" s="156"/>
    </row>
    <row r="428" spans="1:14" ht="12.75" customHeight="1">
      <c r="A428" s="251" t="s">
        <v>1905</v>
      </c>
      <c r="B428" s="251" t="s">
        <v>1906</v>
      </c>
      <c r="C428" s="147"/>
      <c r="D428" s="252">
        <v>0.035</v>
      </c>
      <c r="E428" s="136"/>
      <c r="F428" s="121">
        <f t="shared" si="53"/>
        <v>2262.6228625000003</v>
      </c>
      <c r="G428" s="70"/>
      <c r="H428" s="121">
        <f aca="true" t="shared" si="56" ref="H428:H435">$F$3*D428</f>
        <v>2199.925</v>
      </c>
      <c r="I428" s="121"/>
      <c r="J428" s="121">
        <f t="shared" si="47"/>
        <v>2262.6228625000003</v>
      </c>
      <c r="K428" s="257"/>
      <c r="L428" s="157"/>
      <c r="M428" s="157"/>
      <c r="N428" s="156"/>
    </row>
    <row r="429" spans="1:14" ht="12.75" customHeight="1">
      <c r="A429" s="251" t="s">
        <v>1907</v>
      </c>
      <c r="B429" s="251" t="s">
        <v>2986</v>
      </c>
      <c r="C429" s="155"/>
      <c r="D429" s="252">
        <v>0.044</v>
      </c>
      <c r="E429" s="136"/>
      <c r="F429" s="121">
        <f t="shared" si="53"/>
        <v>2844.44017</v>
      </c>
      <c r="G429" s="70"/>
      <c r="H429" s="121">
        <f t="shared" si="56"/>
        <v>2765.62</v>
      </c>
      <c r="I429" s="121"/>
      <c r="J429" s="121">
        <f t="shared" si="47"/>
        <v>2844.44017</v>
      </c>
      <c r="K429" s="257"/>
      <c r="L429" s="157"/>
      <c r="M429" s="157"/>
      <c r="N429" s="156"/>
    </row>
    <row r="430" spans="1:14" ht="12.75" customHeight="1">
      <c r="A430" s="251" t="s">
        <v>302</v>
      </c>
      <c r="B430" s="251" t="s">
        <v>2987</v>
      </c>
      <c r="C430" s="155"/>
      <c r="D430" s="252">
        <v>0.021</v>
      </c>
      <c r="E430" s="136"/>
      <c r="F430" s="121"/>
      <c r="G430" s="70"/>
      <c r="H430" s="121"/>
      <c r="I430" s="121"/>
      <c r="J430" s="121"/>
      <c r="K430" s="257"/>
      <c r="L430" s="157"/>
      <c r="M430" s="157"/>
      <c r="N430" s="156"/>
    </row>
    <row r="431" spans="1:14" ht="12.75" customHeight="1">
      <c r="A431" s="251" t="s">
        <v>2988</v>
      </c>
      <c r="B431" s="251" t="s">
        <v>2989</v>
      </c>
      <c r="C431" s="155"/>
      <c r="D431" s="252">
        <v>0.031</v>
      </c>
      <c r="E431" s="136"/>
      <c r="F431" s="121"/>
      <c r="G431" s="70"/>
      <c r="H431" s="121"/>
      <c r="I431" s="121"/>
      <c r="J431" s="121"/>
      <c r="K431" s="257"/>
      <c r="L431" s="157"/>
      <c r="M431" s="157"/>
      <c r="N431" s="156"/>
    </row>
    <row r="432" spans="1:14" ht="12.75" customHeight="1">
      <c r="A432" s="251" t="s">
        <v>304</v>
      </c>
      <c r="B432" s="251" t="s">
        <v>305</v>
      </c>
      <c r="C432" s="147"/>
      <c r="D432" s="252">
        <v>0.061</v>
      </c>
      <c r="E432" s="136"/>
      <c r="F432" s="121">
        <f t="shared" si="53"/>
        <v>3943.4284175</v>
      </c>
      <c r="G432" s="70"/>
      <c r="H432" s="121">
        <f t="shared" si="56"/>
        <v>3834.1549999999997</v>
      </c>
      <c r="I432" s="121"/>
      <c r="J432" s="121">
        <f aca="true" t="shared" si="57" ref="J432:J492">$F$3*D432*$J$7</f>
        <v>3943.4284175</v>
      </c>
      <c r="K432" s="257"/>
      <c r="L432" s="157"/>
      <c r="M432" s="157"/>
      <c r="N432" s="156"/>
    </row>
    <row r="433" spans="1:14" ht="12.75" customHeight="1">
      <c r="A433" s="251" t="s">
        <v>1909</v>
      </c>
      <c r="B433" s="251" t="s">
        <v>2990</v>
      </c>
      <c r="C433" s="147"/>
      <c r="D433" s="252">
        <v>0.072</v>
      </c>
      <c r="E433" s="136"/>
      <c r="F433" s="121">
        <f t="shared" si="53"/>
        <v>4654.53846</v>
      </c>
      <c r="G433" s="70"/>
      <c r="H433" s="121">
        <f t="shared" si="56"/>
        <v>4525.5599999999995</v>
      </c>
      <c r="I433" s="121"/>
      <c r="J433" s="121">
        <f t="shared" si="57"/>
        <v>4654.53846</v>
      </c>
      <c r="K433" s="257"/>
      <c r="L433" s="157"/>
      <c r="M433" s="157"/>
      <c r="N433" s="156"/>
    </row>
    <row r="434" spans="1:14" ht="12.75" customHeight="1">
      <c r="A434" s="251" t="s">
        <v>1911</v>
      </c>
      <c r="B434" s="251" t="s">
        <v>2991</v>
      </c>
      <c r="C434" s="147"/>
      <c r="D434" s="252">
        <v>0.029</v>
      </c>
      <c r="E434" s="136"/>
      <c r="F434" s="121"/>
      <c r="G434" s="70"/>
      <c r="H434" s="121"/>
      <c r="I434" s="121"/>
      <c r="J434" s="121"/>
      <c r="K434" s="257"/>
      <c r="L434" s="157"/>
      <c r="M434" s="157"/>
      <c r="N434" s="156"/>
    </row>
    <row r="435" spans="1:14" ht="12.75" customHeight="1">
      <c r="A435" s="251" t="s">
        <v>1915</v>
      </c>
      <c r="B435" s="251" t="s">
        <v>1916</v>
      </c>
      <c r="C435" s="147"/>
      <c r="D435" s="252">
        <v>0.36</v>
      </c>
      <c r="E435" s="255"/>
      <c r="F435" s="121">
        <f t="shared" si="53"/>
        <v>23272.6923</v>
      </c>
      <c r="G435" s="70"/>
      <c r="H435" s="121">
        <f t="shared" si="56"/>
        <v>22627.8</v>
      </c>
      <c r="I435" s="121">
        <f>$F$2*D435</f>
        <v>24040.079999999998</v>
      </c>
      <c r="J435" s="121">
        <f t="shared" si="57"/>
        <v>23272.6923</v>
      </c>
      <c r="K435" s="256"/>
      <c r="L435" s="157"/>
      <c r="M435" s="157"/>
      <c r="N435" s="156"/>
    </row>
    <row r="436" spans="1:14" ht="12.75" customHeight="1">
      <c r="A436" s="251" t="s">
        <v>2641</v>
      </c>
      <c r="B436" s="251" t="s">
        <v>3519</v>
      </c>
      <c r="C436" s="155"/>
      <c r="D436" s="252">
        <v>0.09</v>
      </c>
      <c r="E436" s="255"/>
      <c r="F436" s="121">
        <f t="shared" si="53"/>
        <v>5818.173075</v>
      </c>
      <c r="G436" s="70"/>
      <c r="H436" s="121">
        <f aca="true" t="shared" si="58" ref="H436:H441">$F$3*D436</f>
        <v>5656.95</v>
      </c>
      <c r="I436" s="121"/>
      <c r="J436" s="121">
        <f t="shared" si="57"/>
        <v>5818.173075</v>
      </c>
      <c r="K436" s="257"/>
      <c r="L436" s="157"/>
      <c r="M436" s="157"/>
      <c r="N436" s="156"/>
    </row>
    <row r="437" spans="1:14" ht="12.75" customHeight="1">
      <c r="A437" s="251" t="s">
        <v>2642</v>
      </c>
      <c r="B437" s="251" t="s">
        <v>3521</v>
      </c>
      <c r="C437" s="147"/>
      <c r="D437" s="252">
        <v>0.081</v>
      </c>
      <c r="E437" s="255"/>
      <c r="F437" s="121">
        <f t="shared" si="53"/>
        <v>5236.3557675</v>
      </c>
      <c r="G437" s="70"/>
      <c r="H437" s="121">
        <f t="shared" si="58"/>
        <v>5091.255</v>
      </c>
      <c r="I437" s="121"/>
      <c r="J437" s="121">
        <f t="shared" si="57"/>
        <v>5236.3557675</v>
      </c>
      <c r="K437" s="257"/>
      <c r="L437" s="157"/>
      <c r="M437" s="157"/>
      <c r="N437" s="156"/>
    </row>
    <row r="438" spans="1:14" ht="12.75" customHeight="1">
      <c r="A438" s="251" t="s">
        <v>2643</v>
      </c>
      <c r="B438" s="251" t="s">
        <v>3522</v>
      </c>
      <c r="C438" s="147"/>
      <c r="D438" s="252">
        <v>0.091</v>
      </c>
      <c r="E438" s="255"/>
      <c r="F438" s="121">
        <f t="shared" si="53"/>
        <v>5882.8194425</v>
      </c>
      <c r="G438" s="70"/>
      <c r="H438" s="121">
        <f t="shared" si="58"/>
        <v>5719.805</v>
      </c>
      <c r="I438" s="121"/>
      <c r="J438" s="121">
        <f t="shared" si="57"/>
        <v>5882.8194425</v>
      </c>
      <c r="K438" s="257"/>
      <c r="L438" s="157"/>
      <c r="M438" s="157"/>
      <c r="N438" s="156"/>
    </row>
    <row r="439" spans="1:14" ht="12.75" customHeight="1">
      <c r="A439" s="251" t="s">
        <v>306</v>
      </c>
      <c r="B439" s="251" t="s">
        <v>2484</v>
      </c>
      <c r="C439" s="147"/>
      <c r="D439" s="252">
        <v>0.159</v>
      </c>
      <c r="E439" s="255"/>
      <c r="F439" s="121">
        <f t="shared" si="53"/>
        <v>10278.7724325</v>
      </c>
      <c r="G439" s="70"/>
      <c r="H439" s="121">
        <f t="shared" si="58"/>
        <v>9993.945</v>
      </c>
      <c r="I439" s="121">
        <f>$F$2*D439</f>
        <v>10617.702</v>
      </c>
      <c r="J439" s="121">
        <f t="shared" si="57"/>
        <v>10278.7724325</v>
      </c>
      <c r="K439" s="258"/>
      <c r="L439" s="157"/>
      <c r="M439" s="157"/>
      <c r="N439" s="156"/>
    </row>
    <row r="440" spans="1:14" ht="12.75" customHeight="1">
      <c r="A440" s="251" t="s">
        <v>307</v>
      </c>
      <c r="B440" s="251" t="s">
        <v>2799</v>
      </c>
      <c r="C440" s="147"/>
      <c r="D440" s="252">
        <v>0.186</v>
      </c>
      <c r="E440" s="255"/>
      <c r="F440" s="121">
        <f t="shared" si="53"/>
        <v>12024.224355</v>
      </c>
      <c r="G440" s="70"/>
      <c r="H440" s="121">
        <f t="shared" si="58"/>
        <v>11691.03</v>
      </c>
      <c r="I440" s="121">
        <f>$F$2*D440</f>
        <v>12420.708</v>
      </c>
      <c r="J440" s="121">
        <f t="shared" si="57"/>
        <v>12024.224355</v>
      </c>
      <c r="K440" s="258"/>
      <c r="L440" s="157"/>
      <c r="M440" s="157"/>
      <c r="N440" s="156"/>
    </row>
    <row r="441" spans="1:14" ht="12.75" customHeight="1">
      <c r="A441" s="251" t="s">
        <v>308</v>
      </c>
      <c r="B441" s="251" t="s">
        <v>2800</v>
      </c>
      <c r="C441" s="147"/>
      <c r="D441" s="252">
        <v>0.429</v>
      </c>
      <c r="E441" s="255"/>
      <c r="F441" s="121">
        <f t="shared" si="53"/>
        <v>27733.291657499998</v>
      </c>
      <c r="G441" s="70"/>
      <c r="H441" s="121">
        <f t="shared" si="58"/>
        <v>26964.795</v>
      </c>
      <c r="I441" s="121">
        <f>$F$2*D441</f>
        <v>28647.762</v>
      </c>
      <c r="J441" s="121">
        <f t="shared" si="57"/>
        <v>27733.291657499998</v>
      </c>
      <c r="K441" s="256"/>
      <c r="L441" s="157"/>
      <c r="M441" s="157"/>
      <c r="N441" s="156"/>
    </row>
    <row r="442" spans="1:14" ht="12.75" customHeight="1">
      <c r="A442" s="251" t="s">
        <v>2644</v>
      </c>
      <c r="B442" s="251" t="s">
        <v>3523</v>
      </c>
      <c r="C442" s="147"/>
      <c r="D442" s="252">
        <v>0.102</v>
      </c>
      <c r="E442" s="255"/>
      <c r="F442" s="121">
        <f t="shared" si="53"/>
        <v>6593.929485</v>
      </c>
      <c r="G442" s="70"/>
      <c r="H442" s="121">
        <f aca="true" t="shared" si="59" ref="H442:H448">$F$3*D442</f>
        <v>6411.21</v>
      </c>
      <c r="I442" s="121"/>
      <c r="J442" s="121">
        <f t="shared" si="57"/>
        <v>6593.929485</v>
      </c>
      <c r="K442" s="257"/>
      <c r="L442" s="157"/>
      <c r="M442" s="157"/>
      <c r="N442" s="156"/>
    </row>
    <row r="443" spans="1:14" ht="12.75" customHeight="1">
      <c r="A443" s="251" t="s">
        <v>2645</v>
      </c>
      <c r="B443" s="251" t="s">
        <v>3527</v>
      </c>
      <c r="C443" s="147"/>
      <c r="D443" s="252">
        <v>0.139</v>
      </c>
      <c r="E443" s="255"/>
      <c r="F443" s="121">
        <f t="shared" si="53"/>
        <v>8985.845082500002</v>
      </c>
      <c r="G443" s="70"/>
      <c r="H443" s="121">
        <f t="shared" si="59"/>
        <v>8736.845000000001</v>
      </c>
      <c r="I443" s="121"/>
      <c r="J443" s="121">
        <f t="shared" si="57"/>
        <v>8985.845082500002</v>
      </c>
      <c r="K443" s="257"/>
      <c r="L443" s="157"/>
      <c r="M443" s="157"/>
      <c r="N443" s="156"/>
    </row>
    <row r="444" spans="1:14" ht="12.75" customHeight="1">
      <c r="A444" s="251" t="s">
        <v>2646</v>
      </c>
      <c r="B444" s="251" t="s">
        <v>3530</v>
      </c>
      <c r="C444" s="147"/>
      <c r="D444" s="252">
        <v>0.099</v>
      </c>
      <c r="E444" s="255"/>
      <c r="F444" s="121">
        <f t="shared" si="53"/>
        <v>6399.9903825</v>
      </c>
      <c r="G444" s="70"/>
      <c r="H444" s="121">
        <f t="shared" si="59"/>
        <v>6222.645</v>
      </c>
      <c r="I444" s="121"/>
      <c r="J444" s="121">
        <f t="shared" si="57"/>
        <v>6399.9903825</v>
      </c>
      <c r="K444" s="257"/>
      <c r="L444" s="157"/>
      <c r="M444" s="157"/>
      <c r="N444" s="156"/>
    </row>
    <row r="445" spans="1:14" ht="12.75" customHeight="1">
      <c r="A445" s="251" t="s">
        <v>1919</v>
      </c>
      <c r="B445" s="251" t="s">
        <v>1920</v>
      </c>
      <c r="C445" s="147"/>
      <c r="D445" s="252">
        <v>1.25</v>
      </c>
      <c r="E445" s="255"/>
      <c r="F445" s="121">
        <f t="shared" si="53"/>
        <v>80807.95937499999</v>
      </c>
      <c r="G445" s="70"/>
      <c r="H445" s="121">
        <f t="shared" si="59"/>
        <v>78568.75</v>
      </c>
      <c r="I445" s="121">
        <f>$F$2*D445</f>
        <v>83472.5</v>
      </c>
      <c r="J445" s="121">
        <f t="shared" si="57"/>
        <v>80807.95937499999</v>
      </c>
      <c r="K445" s="256"/>
      <c r="L445" s="157"/>
      <c r="M445" s="157"/>
      <c r="N445" s="156"/>
    </row>
    <row r="446" spans="1:14" ht="12.75" customHeight="1">
      <c r="A446" s="251" t="s">
        <v>1921</v>
      </c>
      <c r="B446" s="251" t="s">
        <v>2801</v>
      </c>
      <c r="C446" s="147"/>
      <c r="D446" s="252">
        <v>0.288</v>
      </c>
      <c r="E446" s="255"/>
      <c r="F446" s="121">
        <f t="shared" si="53"/>
        <v>18618.15384</v>
      </c>
      <c r="G446" s="70"/>
      <c r="H446" s="121">
        <f t="shared" si="59"/>
        <v>18102.239999999998</v>
      </c>
      <c r="I446" s="121">
        <f>$F$2*D446</f>
        <v>19232.064</v>
      </c>
      <c r="J446" s="121">
        <f t="shared" si="57"/>
        <v>18618.15384</v>
      </c>
      <c r="K446" s="256"/>
      <c r="L446" s="157"/>
      <c r="M446" s="157"/>
      <c r="N446" s="156"/>
    </row>
    <row r="447" spans="1:14" ht="12.75" customHeight="1">
      <c r="A447" s="251" t="s">
        <v>2433</v>
      </c>
      <c r="B447" s="251" t="s">
        <v>1923</v>
      </c>
      <c r="C447" s="147"/>
      <c r="D447" s="252">
        <v>0.152</v>
      </c>
      <c r="E447" s="255"/>
      <c r="F447" s="121">
        <f t="shared" si="53"/>
        <v>9826.24786</v>
      </c>
      <c r="G447" s="70"/>
      <c r="H447" s="121">
        <f t="shared" si="59"/>
        <v>9553.96</v>
      </c>
      <c r="I447" s="121">
        <f>$F$2*D447</f>
        <v>10150.256</v>
      </c>
      <c r="J447" s="121">
        <f t="shared" si="57"/>
        <v>9826.24786</v>
      </c>
      <c r="K447" s="258"/>
      <c r="L447" s="157"/>
      <c r="M447" s="157"/>
      <c r="N447" s="156"/>
    </row>
    <row r="448" spans="1:14" ht="12.75" customHeight="1">
      <c r="A448" s="251" t="s">
        <v>2434</v>
      </c>
      <c r="B448" s="251" t="s">
        <v>1924</v>
      </c>
      <c r="C448" s="147"/>
      <c r="D448" s="252">
        <v>0.136</v>
      </c>
      <c r="E448" s="255"/>
      <c r="F448" s="121">
        <f t="shared" si="53"/>
        <v>8791.90598</v>
      </c>
      <c r="G448" s="70"/>
      <c r="H448" s="121">
        <f t="shared" si="59"/>
        <v>8548.28</v>
      </c>
      <c r="I448" s="121">
        <f>$F$2*D448</f>
        <v>9081.808</v>
      </c>
      <c r="J448" s="121">
        <f t="shared" si="57"/>
        <v>8791.90598</v>
      </c>
      <c r="K448" s="258"/>
      <c r="L448" s="157"/>
      <c r="M448" s="157"/>
      <c r="N448" s="156"/>
    </row>
    <row r="449" spans="1:14" ht="12.75" customHeight="1">
      <c r="A449" s="251" t="s">
        <v>2647</v>
      </c>
      <c r="B449" s="251" t="s">
        <v>3531</v>
      </c>
      <c r="C449" s="155"/>
      <c r="D449" s="252">
        <v>0.071</v>
      </c>
      <c r="E449" s="255"/>
      <c r="F449" s="121">
        <f t="shared" si="53"/>
        <v>4589.8920925</v>
      </c>
      <c r="G449" s="70"/>
      <c r="H449" s="121">
        <f aca="true" t="shared" si="60" ref="H449:H455">$F$3*D449</f>
        <v>4462.705</v>
      </c>
      <c r="I449" s="121"/>
      <c r="J449" s="121">
        <f t="shared" si="57"/>
        <v>4589.8920925</v>
      </c>
      <c r="K449" s="257"/>
      <c r="L449" s="157"/>
      <c r="M449" s="157"/>
      <c r="N449" s="156"/>
    </row>
    <row r="450" spans="1:14" ht="12.75" customHeight="1">
      <c r="A450" s="251" t="s">
        <v>1929</v>
      </c>
      <c r="B450" s="251" t="s">
        <v>1930</v>
      </c>
      <c r="C450" s="155"/>
      <c r="D450" s="252">
        <v>0.11</v>
      </c>
      <c r="E450" s="255"/>
      <c r="F450" s="121">
        <f t="shared" si="53"/>
        <v>7111.100425</v>
      </c>
      <c r="G450" s="70"/>
      <c r="H450" s="121">
        <f t="shared" si="60"/>
        <v>6914.05</v>
      </c>
      <c r="I450" s="121">
        <f>$F$2*D450</f>
        <v>7345.58</v>
      </c>
      <c r="J450" s="121">
        <f t="shared" si="57"/>
        <v>7111.100425</v>
      </c>
      <c r="K450" s="258"/>
      <c r="L450" s="157"/>
      <c r="M450" s="157"/>
      <c r="N450" s="156"/>
    </row>
    <row r="451" spans="1:14" ht="12.75" customHeight="1">
      <c r="A451" s="251" t="s">
        <v>309</v>
      </c>
      <c r="B451" s="251" t="s">
        <v>2802</v>
      </c>
      <c r="C451" s="155"/>
      <c r="D451" s="252">
        <v>0.133</v>
      </c>
      <c r="E451" s="255"/>
      <c r="F451" s="121">
        <f t="shared" si="53"/>
        <v>8597.9668775</v>
      </c>
      <c r="G451" s="70"/>
      <c r="H451" s="121">
        <f t="shared" si="60"/>
        <v>8359.715</v>
      </c>
      <c r="I451" s="121">
        <f>$F$2*D451</f>
        <v>8881.474</v>
      </c>
      <c r="J451" s="121">
        <f t="shared" si="57"/>
        <v>8597.9668775</v>
      </c>
      <c r="K451" s="258"/>
      <c r="L451" s="157"/>
      <c r="M451" s="157"/>
      <c r="N451" s="156"/>
    </row>
    <row r="452" spans="1:14" ht="12.75" customHeight="1">
      <c r="A452" s="251" t="s">
        <v>1932</v>
      </c>
      <c r="B452" s="251" t="s">
        <v>1933</v>
      </c>
      <c r="C452" s="155"/>
      <c r="D452" s="252">
        <v>0.26</v>
      </c>
      <c r="E452" s="255"/>
      <c r="F452" s="121">
        <f t="shared" si="53"/>
        <v>16808.05555</v>
      </c>
      <c r="G452" s="70"/>
      <c r="H452" s="121">
        <f t="shared" si="60"/>
        <v>16342.300000000001</v>
      </c>
      <c r="I452" s="121"/>
      <c r="J452" s="121">
        <f t="shared" si="57"/>
        <v>16808.05555</v>
      </c>
      <c r="K452" s="257"/>
      <c r="L452" s="157"/>
      <c r="M452" s="157"/>
      <c r="N452" s="156"/>
    </row>
    <row r="453" spans="1:14" ht="12.75" customHeight="1">
      <c r="A453" s="251" t="s">
        <v>1934</v>
      </c>
      <c r="B453" s="251" t="s">
        <v>1935</v>
      </c>
      <c r="C453" s="155"/>
      <c r="D453" s="252">
        <v>0.228</v>
      </c>
      <c r="E453" s="255"/>
      <c r="F453" s="121">
        <f t="shared" si="53"/>
        <v>14739.37179</v>
      </c>
      <c r="G453" s="70"/>
      <c r="H453" s="121">
        <f t="shared" si="60"/>
        <v>14330.94</v>
      </c>
      <c r="I453" s="121"/>
      <c r="J453" s="121">
        <f t="shared" si="57"/>
        <v>14739.37179</v>
      </c>
      <c r="K453" s="257"/>
      <c r="L453" s="157"/>
      <c r="M453" s="157"/>
      <c r="N453" s="156"/>
    </row>
    <row r="454" spans="1:14" ht="12.75" customHeight="1">
      <c r="A454" s="251" t="s">
        <v>2992</v>
      </c>
      <c r="B454" s="251" t="s">
        <v>2993</v>
      </c>
      <c r="C454" s="147"/>
      <c r="D454" s="252">
        <v>0.078</v>
      </c>
      <c r="E454" s="255"/>
      <c r="F454" s="121">
        <f t="shared" si="53"/>
        <v>5042.416665</v>
      </c>
      <c r="G454" s="70"/>
      <c r="H454" s="121">
        <f t="shared" si="60"/>
        <v>4902.69</v>
      </c>
      <c r="I454" s="121">
        <f>$F$2*D454</f>
        <v>5208.684</v>
      </c>
      <c r="J454" s="121">
        <f t="shared" si="57"/>
        <v>5042.416665</v>
      </c>
      <c r="K454" s="258"/>
      <c r="L454" s="157"/>
      <c r="M454" s="157"/>
      <c r="N454" s="156"/>
    </row>
    <row r="455" spans="1:14" ht="12.75" customHeight="1">
      <c r="A455" s="251" t="s">
        <v>2994</v>
      </c>
      <c r="B455" s="251" t="s">
        <v>2995</v>
      </c>
      <c r="C455" s="147"/>
      <c r="D455" s="252">
        <v>0.073</v>
      </c>
      <c r="E455" s="255"/>
      <c r="F455" s="121">
        <f t="shared" si="53"/>
        <v>4719.1848275</v>
      </c>
      <c r="G455" s="70"/>
      <c r="H455" s="121">
        <f t="shared" si="60"/>
        <v>4588.415</v>
      </c>
      <c r="I455" s="121">
        <f>$F$2*D455</f>
        <v>4874.794</v>
      </c>
      <c r="J455" s="121">
        <f t="shared" si="57"/>
        <v>4719.1848275</v>
      </c>
      <c r="K455" s="258"/>
      <c r="L455" s="157"/>
      <c r="M455" s="157"/>
      <c r="N455" s="156"/>
    </row>
    <row r="456" spans="1:14" ht="12.75" customHeight="1">
      <c r="A456" s="251" t="s">
        <v>2996</v>
      </c>
      <c r="B456" s="251" t="s">
        <v>2997</v>
      </c>
      <c r="C456" s="147"/>
      <c r="D456" s="252">
        <v>0.053</v>
      </c>
      <c r="E456" s="255"/>
      <c r="F456" s="121"/>
      <c r="G456" s="70"/>
      <c r="H456" s="121"/>
      <c r="I456" s="121"/>
      <c r="J456" s="121"/>
      <c r="K456" s="257"/>
      <c r="L456" s="157"/>
      <c r="M456" s="157"/>
      <c r="N456" s="156"/>
    </row>
    <row r="457" spans="1:14" ht="12.75" customHeight="1">
      <c r="A457" s="251" t="s">
        <v>2998</v>
      </c>
      <c r="B457" s="251" t="s">
        <v>2999</v>
      </c>
      <c r="C457" s="147"/>
      <c r="D457" s="252">
        <v>0.057</v>
      </c>
      <c r="E457" s="255"/>
      <c r="F457" s="121"/>
      <c r="G457" s="70"/>
      <c r="H457" s="121"/>
      <c r="I457" s="121"/>
      <c r="J457" s="121"/>
      <c r="K457" s="257"/>
      <c r="L457" s="157"/>
      <c r="M457" s="157"/>
      <c r="N457" s="156"/>
    </row>
    <row r="458" spans="1:14" ht="12.75" customHeight="1">
      <c r="A458" s="251" t="s">
        <v>1938</v>
      </c>
      <c r="B458" s="251" t="s">
        <v>1939</v>
      </c>
      <c r="C458" s="147"/>
      <c r="D458" s="252">
        <v>0.087</v>
      </c>
      <c r="E458" s="255"/>
      <c r="F458" s="121">
        <f t="shared" si="53"/>
        <v>5624.233972499999</v>
      </c>
      <c r="G458" s="70"/>
      <c r="H458" s="121">
        <f>$F$3*D458</f>
        <v>5468.384999999999</v>
      </c>
      <c r="I458" s="121"/>
      <c r="J458" s="121">
        <f t="shared" si="57"/>
        <v>5624.233972499999</v>
      </c>
      <c r="K458" s="257"/>
      <c r="L458" s="157"/>
      <c r="M458" s="157"/>
      <c r="N458" s="156"/>
    </row>
    <row r="459" spans="1:14" ht="12.75" customHeight="1">
      <c r="A459" s="251" t="s">
        <v>1940</v>
      </c>
      <c r="B459" s="251" t="s">
        <v>3000</v>
      </c>
      <c r="C459" s="147"/>
      <c r="D459" s="252">
        <v>0.108</v>
      </c>
      <c r="E459" s="255"/>
      <c r="F459" s="121">
        <f t="shared" si="53"/>
        <v>6981.80769</v>
      </c>
      <c r="G459" s="70"/>
      <c r="H459" s="121">
        <f>$F$3*D459</f>
        <v>6788.34</v>
      </c>
      <c r="I459" s="121"/>
      <c r="J459" s="121">
        <f t="shared" si="57"/>
        <v>6981.80769</v>
      </c>
      <c r="K459" s="257"/>
      <c r="L459" s="157"/>
      <c r="M459" s="157"/>
      <c r="N459" s="156"/>
    </row>
    <row r="460" spans="1:14" ht="12.75" customHeight="1">
      <c r="A460" s="251" t="s">
        <v>1942</v>
      </c>
      <c r="B460" s="251" t="s">
        <v>3001</v>
      </c>
      <c r="C460" s="147"/>
      <c r="D460" s="252">
        <v>0.033</v>
      </c>
      <c r="E460" s="255"/>
      <c r="F460" s="121"/>
      <c r="G460" s="70"/>
      <c r="H460" s="121"/>
      <c r="I460" s="121"/>
      <c r="J460" s="121"/>
      <c r="K460" s="257"/>
      <c r="L460" s="157"/>
      <c r="M460" s="157"/>
      <c r="N460" s="156"/>
    </row>
    <row r="461" spans="1:14" ht="12.75" customHeight="1">
      <c r="A461" s="251" t="s">
        <v>1944</v>
      </c>
      <c r="B461" s="251" t="s">
        <v>3002</v>
      </c>
      <c r="C461" s="147"/>
      <c r="D461" s="252">
        <v>0.069</v>
      </c>
      <c r="E461" s="255"/>
      <c r="F461" s="121">
        <f aca="true" t="shared" si="61" ref="F461:F523">$F$3*D461*$F$7</f>
        <v>4460.599357500001</v>
      </c>
      <c r="G461" s="70"/>
      <c r="H461" s="121">
        <f aca="true" t="shared" si="62" ref="H461:H469">$F$3*D461</f>
        <v>4336.995000000001</v>
      </c>
      <c r="I461" s="121"/>
      <c r="J461" s="121">
        <f t="shared" si="57"/>
        <v>4460.599357500001</v>
      </c>
      <c r="K461" s="257"/>
      <c r="L461" s="157"/>
      <c r="M461" s="157"/>
      <c r="N461" s="156"/>
    </row>
    <row r="462" spans="1:14" ht="12.75" customHeight="1">
      <c r="A462" s="251" t="s">
        <v>1946</v>
      </c>
      <c r="B462" s="251" t="s">
        <v>3003</v>
      </c>
      <c r="C462" s="147"/>
      <c r="D462" s="252">
        <v>0.105</v>
      </c>
      <c r="E462" s="255"/>
      <c r="F462" s="121">
        <f t="shared" si="61"/>
        <v>6787.868587499999</v>
      </c>
      <c r="G462" s="70"/>
      <c r="H462" s="121">
        <f t="shared" si="62"/>
        <v>6599.775</v>
      </c>
      <c r="I462" s="121"/>
      <c r="J462" s="121">
        <f t="shared" si="57"/>
        <v>6787.868587499999</v>
      </c>
      <c r="K462" s="257"/>
      <c r="L462" s="157"/>
      <c r="M462" s="157"/>
      <c r="N462" s="156"/>
    </row>
    <row r="463" spans="1:14" ht="12.75" customHeight="1">
      <c r="A463" s="251" t="s">
        <v>1948</v>
      </c>
      <c r="B463" s="251" t="s">
        <v>3004</v>
      </c>
      <c r="C463" s="147"/>
      <c r="D463" s="252">
        <v>0.033</v>
      </c>
      <c r="E463" s="255"/>
      <c r="F463" s="121"/>
      <c r="G463" s="70"/>
      <c r="H463" s="121"/>
      <c r="I463" s="121"/>
      <c r="J463" s="121"/>
      <c r="K463" s="257"/>
      <c r="L463" s="157"/>
      <c r="M463" s="157"/>
      <c r="N463" s="156"/>
    </row>
    <row r="464" spans="1:14" ht="12.75" customHeight="1">
      <c r="A464" s="251" t="s">
        <v>1950</v>
      </c>
      <c r="B464" s="251" t="s">
        <v>2803</v>
      </c>
      <c r="C464" s="147"/>
      <c r="D464" s="252">
        <v>0.228</v>
      </c>
      <c r="E464" s="255"/>
      <c r="F464" s="121">
        <f t="shared" si="61"/>
        <v>14739.37179</v>
      </c>
      <c r="G464" s="70"/>
      <c r="H464" s="121">
        <f t="shared" si="62"/>
        <v>14330.94</v>
      </c>
      <c r="I464" s="121">
        <f>$F$2*D464</f>
        <v>15225.384</v>
      </c>
      <c r="J464" s="121">
        <f t="shared" si="57"/>
        <v>14739.37179</v>
      </c>
      <c r="K464" s="256"/>
      <c r="L464" s="157"/>
      <c r="M464" s="157"/>
      <c r="N464" s="156"/>
    </row>
    <row r="465" spans="1:14" ht="12.75" customHeight="1">
      <c r="A465" s="251" t="s">
        <v>2648</v>
      </c>
      <c r="B465" s="251" t="s">
        <v>3533</v>
      </c>
      <c r="C465" s="147"/>
      <c r="D465" s="252">
        <v>0.081</v>
      </c>
      <c r="E465" s="255"/>
      <c r="F465" s="121">
        <f t="shared" si="61"/>
        <v>5236.3557675</v>
      </c>
      <c r="G465" s="70"/>
      <c r="H465" s="121">
        <f t="shared" si="62"/>
        <v>5091.255</v>
      </c>
      <c r="I465" s="121"/>
      <c r="J465" s="121">
        <f t="shared" si="57"/>
        <v>5236.3557675</v>
      </c>
      <c r="K465" s="257"/>
      <c r="L465" s="157"/>
      <c r="M465" s="157"/>
      <c r="N465" s="156"/>
    </row>
    <row r="466" spans="1:14" ht="12.75" customHeight="1">
      <c r="A466" s="253" t="s">
        <v>2813</v>
      </c>
      <c r="B466" s="253" t="s">
        <v>3534</v>
      </c>
      <c r="C466" s="147"/>
      <c r="D466" s="252">
        <v>0.076</v>
      </c>
      <c r="E466" s="255"/>
      <c r="F466" s="121">
        <f t="shared" si="61"/>
        <v>4913.12393</v>
      </c>
      <c r="G466" s="70"/>
      <c r="H466" s="121">
        <f t="shared" si="62"/>
        <v>4776.98</v>
      </c>
      <c r="I466" s="121"/>
      <c r="J466" s="121">
        <f t="shared" si="57"/>
        <v>4913.12393</v>
      </c>
      <c r="K466" s="257"/>
      <c r="L466" s="157"/>
      <c r="M466" s="157"/>
      <c r="N466" s="156"/>
    </row>
    <row r="467" spans="1:14" ht="12.75" customHeight="1">
      <c r="A467" s="251" t="s">
        <v>2649</v>
      </c>
      <c r="B467" s="251" t="s">
        <v>3538</v>
      </c>
      <c r="C467" s="147"/>
      <c r="D467" s="252">
        <v>0.051</v>
      </c>
      <c r="E467" s="255"/>
      <c r="F467" s="121">
        <f t="shared" si="61"/>
        <v>3296.9647425</v>
      </c>
      <c r="G467" s="70"/>
      <c r="H467" s="121">
        <f t="shared" si="62"/>
        <v>3205.605</v>
      </c>
      <c r="I467" s="121"/>
      <c r="J467" s="121">
        <f t="shared" si="57"/>
        <v>3296.9647425</v>
      </c>
      <c r="K467" s="257"/>
      <c r="L467" s="157"/>
      <c r="M467" s="157"/>
      <c r="N467" s="156"/>
    </row>
    <row r="468" spans="1:14" ht="12.75" customHeight="1">
      <c r="A468" s="251" t="s">
        <v>2650</v>
      </c>
      <c r="B468" s="251" t="s">
        <v>3539</v>
      </c>
      <c r="C468" s="147"/>
      <c r="D468" s="252">
        <v>0.067</v>
      </c>
      <c r="E468" s="255"/>
      <c r="F468" s="121">
        <f t="shared" si="61"/>
        <v>4331.306622499999</v>
      </c>
      <c r="G468" s="70"/>
      <c r="H468" s="121">
        <f t="shared" si="62"/>
        <v>4211.285</v>
      </c>
      <c r="I468" s="121"/>
      <c r="J468" s="121">
        <f t="shared" si="57"/>
        <v>4331.306622499999</v>
      </c>
      <c r="K468" s="257"/>
      <c r="L468" s="157"/>
      <c r="M468" s="157"/>
      <c r="N468" s="156"/>
    </row>
    <row r="469" spans="1:14" ht="12.75" customHeight="1">
      <c r="A469" s="251" t="s">
        <v>2651</v>
      </c>
      <c r="B469" s="251" t="s">
        <v>3540</v>
      </c>
      <c r="C469" s="147"/>
      <c r="D469" s="252">
        <v>0.056</v>
      </c>
      <c r="E469" s="255"/>
      <c r="F469" s="121">
        <f t="shared" si="61"/>
        <v>3620.19658</v>
      </c>
      <c r="G469" s="70"/>
      <c r="H469" s="121">
        <f t="shared" si="62"/>
        <v>3519.88</v>
      </c>
      <c r="I469" s="121"/>
      <c r="J469" s="121">
        <f t="shared" si="57"/>
        <v>3620.19658</v>
      </c>
      <c r="K469" s="257"/>
      <c r="L469" s="157"/>
      <c r="M469" s="157"/>
      <c r="N469" s="156"/>
    </row>
    <row r="470" spans="1:14" ht="12.75" customHeight="1">
      <c r="A470" s="251" t="s">
        <v>3005</v>
      </c>
      <c r="B470" s="251" t="s">
        <v>3006</v>
      </c>
      <c r="C470" s="147"/>
      <c r="D470" s="252">
        <v>0.032</v>
      </c>
      <c r="E470" s="255"/>
      <c r="F470" s="121"/>
      <c r="G470" s="70"/>
      <c r="H470" s="121"/>
      <c r="I470" s="121"/>
      <c r="J470" s="121"/>
      <c r="K470" s="257"/>
      <c r="L470" s="157"/>
      <c r="M470" s="157"/>
      <c r="N470" s="156"/>
    </row>
    <row r="471" spans="1:14" ht="12.75" customHeight="1">
      <c r="A471" s="251" t="s">
        <v>1952</v>
      </c>
      <c r="B471" s="251" t="s">
        <v>2804</v>
      </c>
      <c r="C471" s="147"/>
      <c r="D471" s="252">
        <v>0.056</v>
      </c>
      <c r="E471" s="255"/>
      <c r="F471" s="121">
        <f t="shared" si="61"/>
        <v>3620.19658</v>
      </c>
      <c r="G471" s="70"/>
      <c r="H471" s="121">
        <f>$F$3*D471</f>
        <v>3519.88</v>
      </c>
      <c r="I471" s="121"/>
      <c r="J471" s="121">
        <f t="shared" si="57"/>
        <v>3620.19658</v>
      </c>
      <c r="K471" s="257"/>
      <c r="L471" s="157"/>
      <c r="M471" s="157"/>
      <c r="N471" s="156"/>
    </row>
    <row r="472" spans="1:14" ht="12.75" customHeight="1">
      <c r="A472" s="251" t="s">
        <v>1954</v>
      </c>
      <c r="B472" s="251" t="s">
        <v>3007</v>
      </c>
      <c r="C472" s="147"/>
      <c r="D472" s="252">
        <v>0.066</v>
      </c>
      <c r="E472" s="255"/>
      <c r="F472" s="121">
        <f t="shared" si="61"/>
        <v>4266.660255</v>
      </c>
      <c r="G472" s="70"/>
      <c r="H472" s="121">
        <f>$F$3*D472</f>
        <v>4148.43</v>
      </c>
      <c r="I472" s="121"/>
      <c r="J472" s="121">
        <f t="shared" si="57"/>
        <v>4266.660255</v>
      </c>
      <c r="K472" s="257"/>
      <c r="L472" s="157"/>
      <c r="M472" s="157"/>
      <c r="N472" s="156"/>
    </row>
    <row r="473" spans="1:14" ht="12.75" customHeight="1">
      <c r="A473" s="251" t="s">
        <v>1956</v>
      </c>
      <c r="B473" s="251" t="s">
        <v>3008</v>
      </c>
      <c r="C473" s="155"/>
      <c r="D473" s="252">
        <v>0.037</v>
      </c>
      <c r="E473" s="255"/>
      <c r="F473" s="121"/>
      <c r="G473" s="70"/>
      <c r="H473" s="121"/>
      <c r="I473" s="121"/>
      <c r="J473" s="121"/>
      <c r="K473" s="257"/>
      <c r="L473" s="157"/>
      <c r="M473" s="157"/>
      <c r="N473" s="156"/>
    </row>
    <row r="474" spans="1:14" ht="12.75" customHeight="1">
      <c r="A474" s="251" t="s">
        <v>1958</v>
      </c>
      <c r="B474" s="251" t="s">
        <v>2805</v>
      </c>
      <c r="C474" s="254"/>
      <c r="D474" s="252">
        <v>0.4</v>
      </c>
      <c r="E474" s="255"/>
      <c r="F474" s="121">
        <f t="shared" si="61"/>
        <v>25858.547</v>
      </c>
      <c r="G474" s="70"/>
      <c r="H474" s="121">
        <f>$F$3*D474</f>
        <v>25142</v>
      </c>
      <c r="I474" s="121">
        <f>$F$2*D474</f>
        <v>26711.2</v>
      </c>
      <c r="J474" s="121">
        <f t="shared" si="57"/>
        <v>25858.547</v>
      </c>
      <c r="K474" s="256"/>
      <c r="L474" s="157"/>
      <c r="M474" s="157"/>
      <c r="N474" s="156"/>
    </row>
    <row r="475" spans="1:14" ht="12.75" customHeight="1">
      <c r="A475" s="251" t="s">
        <v>3013</v>
      </c>
      <c r="B475" s="251" t="s">
        <v>3014</v>
      </c>
      <c r="C475" s="254"/>
      <c r="D475" s="252">
        <v>0.063</v>
      </c>
      <c r="E475" s="255"/>
      <c r="F475" s="121">
        <f t="shared" si="61"/>
        <v>4072.7211525000002</v>
      </c>
      <c r="G475" s="70"/>
      <c r="H475" s="121">
        <f aca="true" t="shared" si="63" ref="H475:H527">$F$3*D475</f>
        <v>3959.8650000000002</v>
      </c>
      <c r="I475" s="121"/>
      <c r="J475" s="121">
        <f t="shared" si="57"/>
        <v>4072.7211525000002</v>
      </c>
      <c r="K475" s="257"/>
      <c r="L475" s="157"/>
      <c r="M475" s="157"/>
      <c r="N475" s="156"/>
    </row>
    <row r="476" spans="1:14" ht="12.75" customHeight="1">
      <c r="A476" s="251" t="s">
        <v>3015</v>
      </c>
      <c r="B476" s="251" t="s">
        <v>3016</v>
      </c>
      <c r="C476" s="254"/>
      <c r="D476" s="252">
        <v>0.063</v>
      </c>
      <c r="E476" s="255"/>
      <c r="F476" s="121">
        <f t="shared" si="61"/>
        <v>4072.7211525000002</v>
      </c>
      <c r="G476" s="70"/>
      <c r="H476" s="121">
        <f t="shared" si="63"/>
        <v>3959.8650000000002</v>
      </c>
      <c r="I476" s="121"/>
      <c r="J476" s="121">
        <f t="shared" si="57"/>
        <v>4072.7211525000002</v>
      </c>
      <c r="K476" s="257"/>
      <c r="L476" s="157"/>
      <c r="M476" s="157"/>
      <c r="N476" s="156"/>
    </row>
    <row r="477" spans="1:14" ht="12.75" customHeight="1">
      <c r="A477" s="251" t="s">
        <v>3021</v>
      </c>
      <c r="B477" s="251" t="s">
        <v>3022</v>
      </c>
      <c r="C477" s="254"/>
      <c r="D477" s="252">
        <v>0.08</v>
      </c>
      <c r="E477" s="255"/>
      <c r="F477" s="121">
        <f t="shared" si="61"/>
        <v>5171.709400000001</v>
      </c>
      <c r="G477" s="70"/>
      <c r="H477" s="121">
        <f t="shared" si="63"/>
        <v>5028.400000000001</v>
      </c>
      <c r="I477" s="121"/>
      <c r="J477" s="121">
        <f t="shared" si="57"/>
        <v>5171.709400000001</v>
      </c>
      <c r="K477" s="257"/>
      <c r="L477" s="157"/>
      <c r="M477" s="157"/>
      <c r="N477" s="156"/>
    </row>
    <row r="478" spans="1:14" ht="12.75" customHeight="1">
      <c r="A478" s="251" t="s">
        <v>3023</v>
      </c>
      <c r="B478" s="251" t="s">
        <v>3024</v>
      </c>
      <c r="C478" s="254"/>
      <c r="D478" s="252">
        <v>0.08</v>
      </c>
      <c r="E478" s="255"/>
      <c r="F478" s="121">
        <f t="shared" si="61"/>
        <v>5171.709400000001</v>
      </c>
      <c r="G478" s="70"/>
      <c r="H478" s="121">
        <f t="shared" si="63"/>
        <v>5028.400000000001</v>
      </c>
      <c r="I478" s="121"/>
      <c r="J478" s="121">
        <f t="shared" si="57"/>
        <v>5171.709400000001</v>
      </c>
      <c r="K478" s="257"/>
      <c r="L478" s="157"/>
      <c r="M478" s="157"/>
      <c r="N478" s="156"/>
    </row>
    <row r="479" spans="1:14" ht="12.75" customHeight="1">
      <c r="A479" s="251" t="s">
        <v>3029</v>
      </c>
      <c r="B479" s="251" t="s">
        <v>3030</v>
      </c>
      <c r="C479" s="254"/>
      <c r="D479" s="252">
        <v>0.049</v>
      </c>
      <c r="E479" s="255"/>
      <c r="F479" s="121">
        <f t="shared" si="61"/>
        <v>3167.6720075</v>
      </c>
      <c r="G479" s="70"/>
      <c r="H479" s="121">
        <f t="shared" si="63"/>
        <v>3079.895</v>
      </c>
      <c r="I479" s="121"/>
      <c r="J479" s="121">
        <f t="shared" si="57"/>
        <v>3167.6720075</v>
      </c>
      <c r="K479" s="257"/>
      <c r="L479" s="157"/>
      <c r="M479" s="157"/>
      <c r="N479" s="156"/>
    </row>
    <row r="480" spans="1:14" ht="12.75" customHeight="1">
      <c r="A480" s="251" t="s">
        <v>3031</v>
      </c>
      <c r="B480" s="251" t="s">
        <v>3032</v>
      </c>
      <c r="C480" s="254"/>
      <c r="D480" s="252">
        <v>0.049</v>
      </c>
      <c r="E480" s="255"/>
      <c r="F480" s="121">
        <f t="shared" si="61"/>
        <v>3167.6720075</v>
      </c>
      <c r="G480" s="70"/>
      <c r="H480" s="121">
        <f t="shared" si="63"/>
        <v>3079.895</v>
      </c>
      <c r="I480" s="121"/>
      <c r="J480" s="121">
        <f t="shared" si="57"/>
        <v>3167.6720075</v>
      </c>
      <c r="K480" s="257"/>
      <c r="L480" s="157"/>
      <c r="M480" s="157"/>
      <c r="N480" s="156"/>
    </row>
    <row r="481" spans="1:14" ht="12.75" customHeight="1">
      <c r="A481" s="251" t="s">
        <v>3039</v>
      </c>
      <c r="B481" s="251" t="s">
        <v>3040</v>
      </c>
      <c r="C481" s="254"/>
      <c r="D481" s="252">
        <v>0.058</v>
      </c>
      <c r="E481" s="255"/>
      <c r="F481" s="121">
        <f t="shared" si="61"/>
        <v>3749.4893150000003</v>
      </c>
      <c r="G481" s="70"/>
      <c r="H481" s="121">
        <f t="shared" si="63"/>
        <v>3645.59</v>
      </c>
      <c r="I481" s="121"/>
      <c r="J481" s="121">
        <f t="shared" si="57"/>
        <v>3749.4893150000003</v>
      </c>
      <c r="K481" s="257"/>
      <c r="L481" s="157"/>
      <c r="M481" s="157"/>
      <c r="N481" s="156"/>
    </row>
    <row r="482" spans="1:14" ht="12.75" customHeight="1">
      <c r="A482" s="251" t="s">
        <v>3041</v>
      </c>
      <c r="B482" s="251" t="s">
        <v>3042</v>
      </c>
      <c r="C482" s="254"/>
      <c r="D482" s="252">
        <v>0.058</v>
      </c>
      <c r="E482" s="255"/>
      <c r="F482" s="121">
        <f t="shared" si="61"/>
        <v>3749.4893150000003</v>
      </c>
      <c r="G482" s="70"/>
      <c r="H482" s="121">
        <f t="shared" si="63"/>
        <v>3645.59</v>
      </c>
      <c r="I482" s="121"/>
      <c r="J482" s="121">
        <f t="shared" si="57"/>
        <v>3749.4893150000003</v>
      </c>
      <c r="K482" s="257"/>
      <c r="L482" s="157"/>
      <c r="M482" s="157"/>
      <c r="N482" s="156"/>
    </row>
    <row r="483" spans="1:14" ht="12.75" customHeight="1">
      <c r="A483" s="251" t="s">
        <v>3047</v>
      </c>
      <c r="B483" s="251" t="s">
        <v>3048</v>
      </c>
      <c r="C483" s="254"/>
      <c r="D483" s="252">
        <v>0.059</v>
      </c>
      <c r="E483" s="255"/>
      <c r="F483" s="121">
        <f t="shared" si="61"/>
        <v>3814.1356825</v>
      </c>
      <c r="G483" s="70"/>
      <c r="H483" s="121">
        <f t="shared" si="63"/>
        <v>3708.4449999999997</v>
      </c>
      <c r="I483" s="121"/>
      <c r="J483" s="121">
        <f t="shared" si="57"/>
        <v>3814.1356825</v>
      </c>
      <c r="K483" s="257"/>
      <c r="L483" s="157"/>
      <c r="M483" s="157"/>
      <c r="N483" s="156"/>
    </row>
    <row r="484" spans="1:14" ht="12.75" customHeight="1">
      <c r="A484" s="251" t="s">
        <v>3049</v>
      </c>
      <c r="B484" s="251" t="s">
        <v>3050</v>
      </c>
      <c r="C484" s="254"/>
      <c r="D484" s="252">
        <v>0.049</v>
      </c>
      <c r="E484" s="255"/>
      <c r="F484" s="121">
        <f t="shared" si="61"/>
        <v>3167.6720075</v>
      </c>
      <c r="G484" s="70"/>
      <c r="H484" s="121">
        <f t="shared" si="63"/>
        <v>3079.895</v>
      </c>
      <c r="I484" s="121"/>
      <c r="J484" s="121">
        <f t="shared" si="57"/>
        <v>3167.6720075</v>
      </c>
      <c r="K484" s="257"/>
      <c r="L484" s="157"/>
      <c r="M484" s="157"/>
      <c r="N484" s="156"/>
    </row>
    <row r="485" spans="1:14" ht="12.75" customHeight="1">
      <c r="A485" s="251" t="s">
        <v>3055</v>
      </c>
      <c r="B485" s="251" t="s">
        <v>3056</v>
      </c>
      <c r="C485" s="254"/>
      <c r="D485" s="252">
        <v>0.049</v>
      </c>
      <c r="E485" s="255"/>
      <c r="F485" s="121">
        <f t="shared" si="61"/>
        <v>3167.6720075</v>
      </c>
      <c r="G485" s="70"/>
      <c r="H485" s="121">
        <f t="shared" si="63"/>
        <v>3079.895</v>
      </c>
      <c r="I485" s="121"/>
      <c r="J485" s="121">
        <f t="shared" si="57"/>
        <v>3167.6720075</v>
      </c>
      <c r="K485" s="257"/>
      <c r="L485" s="157"/>
      <c r="M485" s="157"/>
      <c r="N485" s="156"/>
    </row>
    <row r="486" spans="1:14" ht="12.75" customHeight="1">
      <c r="A486" s="251" t="s">
        <v>3057</v>
      </c>
      <c r="B486" s="251" t="s">
        <v>3058</v>
      </c>
      <c r="C486" s="254"/>
      <c r="D486" s="252">
        <v>0.053</v>
      </c>
      <c r="E486" s="255"/>
      <c r="F486" s="121">
        <f t="shared" si="61"/>
        <v>3426.2574775</v>
      </c>
      <c r="G486" s="70"/>
      <c r="H486" s="121">
        <f t="shared" si="63"/>
        <v>3331.315</v>
      </c>
      <c r="I486" s="121"/>
      <c r="J486" s="121">
        <f t="shared" si="57"/>
        <v>3426.2574775</v>
      </c>
      <c r="K486" s="257"/>
      <c r="L486" s="157"/>
      <c r="M486" s="157"/>
      <c r="N486" s="156"/>
    </row>
    <row r="487" spans="1:14" ht="12.75" customHeight="1">
      <c r="A487" s="251" t="s">
        <v>3063</v>
      </c>
      <c r="B487" s="251" t="s">
        <v>3064</v>
      </c>
      <c r="C487" s="254"/>
      <c r="D487" s="252">
        <v>0.029</v>
      </c>
      <c r="E487" s="255"/>
      <c r="F487" s="121">
        <f t="shared" si="61"/>
        <v>1874.7446575000001</v>
      </c>
      <c r="G487" s="70"/>
      <c r="H487" s="121">
        <f t="shared" si="63"/>
        <v>1822.795</v>
      </c>
      <c r="I487" s="121"/>
      <c r="J487" s="121">
        <f t="shared" si="57"/>
        <v>1874.7446575000001</v>
      </c>
      <c r="K487" s="257"/>
      <c r="L487" s="157"/>
      <c r="M487" s="157"/>
      <c r="N487" s="156"/>
    </row>
    <row r="488" spans="1:14" ht="12.75" customHeight="1">
      <c r="A488" s="251" t="s">
        <v>3065</v>
      </c>
      <c r="B488" s="251" t="s">
        <v>3066</v>
      </c>
      <c r="C488" s="254"/>
      <c r="D488" s="252">
        <v>0.046</v>
      </c>
      <c r="E488" s="255"/>
      <c r="F488" s="121">
        <f t="shared" si="61"/>
        <v>2973.732905</v>
      </c>
      <c r="G488" s="70"/>
      <c r="H488" s="121">
        <f t="shared" si="63"/>
        <v>2891.33</v>
      </c>
      <c r="I488" s="121"/>
      <c r="J488" s="121">
        <f t="shared" si="57"/>
        <v>2973.732905</v>
      </c>
      <c r="K488" s="257"/>
      <c r="L488" s="157"/>
      <c r="M488" s="157"/>
      <c r="N488" s="156"/>
    </row>
    <row r="489" spans="1:14" ht="12.75" customHeight="1">
      <c r="A489" s="251" t="s">
        <v>3071</v>
      </c>
      <c r="B489" s="251" t="s">
        <v>3072</v>
      </c>
      <c r="C489" s="254"/>
      <c r="D489" s="252">
        <v>0.076</v>
      </c>
      <c r="E489" s="255"/>
      <c r="F489" s="121">
        <f t="shared" si="61"/>
        <v>4913.12393</v>
      </c>
      <c r="G489" s="70"/>
      <c r="H489" s="121">
        <f t="shared" si="63"/>
        <v>4776.98</v>
      </c>
      <c r="I489" s="121"/>
      <c r="J489" s="121">
        <f t="shared" si="57"/>
        <v>4913.12393</v>
      </c>
      <c r="K489" s="257"/>
      <c r="L489" s="157"/>
      <c r="M489" s="157"/>
      <c r="N489" s="156"/>
    </row>
    <row r="490" spans="1:14" ht="12.75" customHeight="1">
      <c r="A490" s="251" t="s">
        <v>3073</v>
      </c>
      <c r="B490" s="251" t="s">
        <v>3074</v>
      </c>
      <c r="C490" s="254"/>
      <c r="D490" s="252">
        <v>0.047</v>
      </c>
      <c r="E490" s="255"/>
      <c r="F490" s="121">
        <f t="shared" si="61"/>
        <v>3038.3792725</v>
      </c>
      <c r="G490" s="70"/>
      <c r="H490" s="121">
        <f t="shared" si="63"/>
        <v>2954.185</v>
      </c>
      <c r="I490" s="121"/>
      <c r="J490" s="121">
        <f t="shared" si="57"/>
        <v>3038.3792725</v>
      </c>
      <c r="K490" s="257"/>
      <c r="L490" s="157"/>
      <c r="M490" s="157"/>
      <c r="N490" s="156"/>
    </row>
    <row r="491" spans="1:14" ht="12.75" customHeight="1">
      <c r="A491" s="251" t="s">
        <v>3079</v>
      </c>
      <c r="B491" s="251" t="s">
        <v>3080</v>
      </c>
      <c r="C491" s="254"/>
      <c r="D491" s="252">
        <v>0.068</v>
      </c>
      <c r="E491" s="255"/>
      <c r="F491" s="121">
        <f t="shared" si="61"/>
        <v>4395.95299</v>
      </c>
      <c r="G491" s="70"/>
      <c r="H491" s="121">
        <f t="shared" si="63"/>
        <v>4274.14</v>
      </c>
      <c r="I491" s="121"/>
      <c r="J491" s="121">
        <f t="shared" si="57"/>
        <v>4395.95299</v>
      </c>
      <c r="K491" s="257"/>
      <c r="L491" s="157"/>
      <c r="M491" s="157"/>
      <c r="N491" s="156"/>
    </row>
    <row r="492" spans="1:14" ht="12.75" customHeight="1">
      <c r="A492" s="251" t="s">
        <v>3081</v>
      </c>
      <c r="B492" s="251" t="s">
        <v>3082</v>
      </c>
      <c r="C492" s="254"/>
      <c r="D492" s="252">
        <v>0.068</v>
      </c>
      <c r="E492" s="255"/>
      <c r="F492" s="121">
        <f t="shared" si="61"/>
        <v>4395.95299</v>
      </c>
      <c r="G492" s="70"/>
      <c r="H492" s="121">
        <f t="shared" si="63"/>
        <v>4274.14</v>
      </c>
      <c r="I492" s="121"/>
      <c r="J492" s="121">
        <f t="shared" si="57"/>
        <v>4395.95299</v>
      </c>
      <c r="K492" s="257"/>
      <c r="L492" s="157"/>
      <c r="M492" s="157"/>
      <c r="N492" s="156"/>
    </row>
    <row r="493" spans="1:14" ht="12.75" customHeight="1">
      <c r="A493" s="251" t="s">
        <v>3085</v>
      </c>
      <c r="B493" s="251" t="s">
        <v>3086</v>
      </c>
      <c r="C493" s="254"/>
      <c r="D493" s="252">
        <v>0.094</v>
      </c>
      <c r="E493" s="255"/>
      <c r="F493" s="121">
        <f t="shared" si="61"/>
        <v>6076.758545</v>
      </c>
      <c r="G493" s="70"/>
      <c r="H493" s="121">
        <f t="shared" si="63"/>
        <v>5908.37</v>
      </c>
      <c r="I493" s="121"/>
      <c r="J493" s="121">
        <f aca="true" t="shared" si="64" ref="J493:J557">$F$3*D493*$J$7</f>
        <v>6076.758545</v>
      </c>
      <c r="K493" s="257"/>
      <c r="L493" s="157"/>
      <c r="M493" s="157"/>
      <c r="N493" s="156"/>
    </row>
    <row r="494" spans="1:14" ht="12.75" customHeight="1">
      <c r="A494" s="251" t="s">
        <v>3087</v>
      </c>
      <c r="B494" s="251" t="s">
        <v>3088</v>
      </c>
      <c r="C494" s="254"/>
      <c r="D494" s="252">
        <v>0.087</v>
      </c>
      <c r="E494" s="255"/>
      <c r="F494" s="121">
        <f t="shared" si="61"/>
        <v>5624.233972499999</v>
      </c>
      <c r="G494" s="70"/>
      <c r="H494" s="121">
        <f t="shared" si="63"/>
        <v>5468.384999999999</v>
      </c>
      <c r="I494" s="121"/>
      <c r="J494" s="121">
        <f t="shared" si="64"/>
        <v>5624.233972499999</v>
      </c>
      <c r="K494" s="257"/>
      <c r="L494" s="157"/>
      <c r="M494" s="157"/>
      <c r="N494" s="156"/>
    </row>
    <row r="495" spans="1:14" ht="12.75" customHeight="1">
      <c r="A495" s="251" t="s">
        <v>3089</v>
      </c>
      <c r="B495" s="251" t="s">
        <v>3090</v>
      </c>
      <c r="C495" s="254"/>
      <c r="D495" s="252">
        <v>0.079</v>
      </c>
      <c r="E495" s="255"/>
      <c r="F495" s="121">
        <f t="shared" si="61"/>
        <v>5107.0630325</v>
      </c>
      <c r="G495" s="70"/>
      <c r="H495" s="121">
        <f t="shared" si="63"/>
        <v>4965.545</v>
      </c>
      <c r="I495" s="121"/>
      <c r="J495" s="121">
        <f t="shared" si="64"/>
        <v>5107.0630325</v>
      </c>
      <c r="K495" s="257"/>
      <c r="L495" s="157"/>
      <c r="M495" s="157"/>
      <c r="N495" s="156"/>
    </row>
    <row r="496" spans="1:14" ht="12.75" customHeight="1">
      <c r="A496" s="251" t="s">
        <v>3091</v>
      </c>
      <c r="B496" s="251" t="s">
        <v>3092</v>
      </c>
      <c r="C496" s="254"/>
      <c r="D496" s="252">
        <v>0.079</v>
      </c>
      <c r="E496" s="255"/>
      <c r="F496" s="121">
        <f t="shared" si="61"/>
        <v>5107.0630325</v>
      </c>
      <c r="G496" s="70"/>
      <c r="H496" s="121">
        <f t="shared" si="63"/>
        <v>4965.545</v>
      </c>
      <c r="I496" s="121"/>
      <c r="J496" s="121">
        <f t="shared" si="64"/>
        <v>5107.0630325</v>
      </c>
      <c r="K496" s="257"/>
      <c r="L496" s="157"/>
      <c r="M496" s="157"/>
      <c r="N496" s="156"/>
    </row>
    <row r="497" spans="1:14" ht="12.75" customHeight="1">
      <c r="A497" s="251" t="s">
        <v>3097</v>
      </c>
      <c r="B497" s="251" t="s">
        <v>3098</v>
      </c>
      <c r="C497" s="254"/>
      <c r="D497" s="252">
        <v>0.079</v>
      </c>
      <c r="E497" s="255"/>
      <c r="F497" s="121">
        <f t="shared" si="61"/>
        <v>5107.0630325</v>
      </c>
      <c r="G497" s="70"/>
      <c r="H497" s="121">
        <f t="shared" si="63"/>
        <v>4965.545</v>
      </c>
      <c r="I497" s="121"/>
      <c r="J497" s="121">
        <f t="shared" si="64"/>
        <v>5107.0630325</v>
      </c>
      <c r="K497" s="257"/>
      <c r="L497" s="157"/>
      <c r="M497" s="157"/>
      <c r="N497" s="156"/>
    </row>
    <row r="498" spans="1:14" ht="12.75" customHeight="1">
      <c r="A498" s="251" t="s">
        <v>3099</v>
      </c>
      <c r="B498" s="251" t="s">
        <v>3100</v>
      </c>
      <c r="C498" s="254"/>
      <c r="D498" s="252">
        <v>0.079</v>
      </c>
      <c r="E498" s="255"/>
      <c r="F498" s="121">
        <f t="shared" si="61"/>
        <v>5107.0630325</v>
      </c>
      <c r="G498" s="70"/>
      <c r="H498" s="121">
        <f t="shared" si="63"/>
        <v>4965.545</v>
      </c>
      <c r="I498" s="121"/>
      <c r="J498" s="121">
        <f t="shared" si="64"/>
        <v>5107.0630325</v>
      </c>
      <c r="K498" s="257"/>
      <c r="L498" s="157"/>
      <c r="M498" s="157"/>
      <c r="N498" s="156"/>
    </row>
    <row r="499" spans="1:14" ht="12.75" customHeight="1">
      <c r="A499" s="251" t="s">
        <v>3105</v>
      </c>
      <c r="B499" s="251" t="s">
        <v>3106</v>
      </c>
      <c r="C499" s="254"/>
      <c r="D499" s="252">
        <v>0.079</v>
      </c>
      <c r="E499" s="255"/>
      <c r="F499" s="121">
        <f t="shared" si="61"/>
        <v>5107.0630325</v>
      </c>
      <c r="G499" s="70"/>
      <c r="H499" s="121">
        <f t="shared" si="63"/>
        <v>4965.545</v>
      </c>
      <c r="I499" s="121"/>
      <c r="J499" s="121">
        <f t="shared" si="64"/>
        <v>5107.0630325</v>
      </c>
      <c r="K499" s="257"/>
      <c r="L499" s="157"/>
      <c r="M499" s="157"/>
      <c r="N499" s="156"/>
    </row>
    <row r="500" spans="1:14" ht="12.75" customHeight="1">
      <c r="A500" s="251" t="s">
        <v>3107</v>
      </c>
      <c r="B500" s="251" t="s">
        <v>3108</v>
      </c>
      <c r="C500" s="254"/>
      <c r="D500" s="252">
        <v>0.079</v>
      </c>
      <c r="E500" s="255"/>
      <c r="F500" s="121">
        <f t="shared" si="61"/>
        <v>5107.0630325</v>
      </c>
      <c r="G500" s="70"/>
      <c r="H500" s="121">
        <f t="shared" si="63"/>
        <v>4965.545</v>
      </c>
      <c r="I500" s="121"/>
      <c r="J500" s="121">
        <f t="shared" si="64"/>
        <v>5107.0630325</v>
      </c>
      <c r="K500" s="257"/>
      <c r="L500" s="157"/>
      <c r="M500" s="157"/>
      <c r="N500" s="156"/>
    </row>
    <row r="501" spans="1:14" ht="12.75" customHeight="1">
      <c r="A501" s="251" t="s">
        <v>3113</v>
      </c>
      <c r="B501" s="251" t="s">
        <v>3114</v>
      </c>
      <c r="C501" s="254"/>
      <c r="D501" s="252">
        <v>0.067</v>
      </c>
      <c r="E501" s="255"/>
      <c r="F501" s="121">
        <f t="shared" si="61"/>
        <v>4331.306622499999</v>
      </c>
      <c r="G501" s="70"/>
      <c r="H501" s="121">
        <f t="shared" si="63"/>
        <v>4211.285</v>
      </c>
      <c r="I501" s="121"/>
      <c r="J501" s="121">
        <f t="shared" si="64"/>
        <v>4331.306622499999</v>
      </c>
      <c r="K501" s="257"/>
      <c r="L501" s="157"/>
      <c r="M501" s="157"/>
      <c r="N501" s="156"/>
    </row>
    <row r="502" spans="1:14" ht="12.75" customHeight="1">
      <c r="A502" s="251" t="s">
        <v>3115</v>
      </c>
      <c r="B502" s="251" t="s">
        <v>3116</v>
      </c>
      <c r="C502" s="254"/>
      <c r="D502" s="252">
        <v>0.067</v>
      </c>
      <c r="E502" s="255"/>
      <c r="F502" s="121">
        <f t="shared" si="61"/>
        <v>4331.306622499999</v>
      </c>
      <c r="G502" s="70"/>
      <c r="H502" s="121">
        <f t="shared" si="63"/>
        <v>4211.285</v>
      </c>
      <c r="I502" s="121"/>
      <c r="J502" s="121">
        <f t="shared" si="64"/>
        <v>4331.306622499999</v>
      </c>
      <c r="K502" s="257"/>
      <c r="L502" s="157"/>
      <c r="M502" s="157"/>
      <c r="N502" s="156"/>
    </row>
    <row r="503" spans="1:14" ht="12.75" customHeight="1">
      <c r="A503" s="251" t="s">
        <v>3121</v>
      </c>
      <c r="B503" s="251" t="s">
        <v>3122</v>
      </c>
      <c r="C503" s="254"/>
      <c r="D503" s="252">
        <v>0.065</v>
      </c>
      <c r="E503" s="255"/>
      <c r="F503" s="121">
        <f t="shared" si="61"/>
        <v>4202.0138875</v>
      </c>
      <c r="G503" s="70"/>
      <c r="H503" s="121">
        <f t="shared" si="63"/>
        <v>4085.5750000000003</v>
      </c>
      <c r="I503" s="121"/>
      <c r="J503" s="121">
        <f t="shared" si="64"/>
        <v>4202.0138875</v>
      </c>
      <c r="K503" s="257"/>
      <c r="L503" s="157"/>
      <c r="M503" s="157"/>
      <c r="N503" s="156"/>
    </row>
    <row r="504" spans="1:14" ht="12.75" customHeight="1">
      <c r="A504" s="251" t="s">
        <v>3123</v>
      </c>
      <c r="B504" s="251" t="s">
        <v>3124</v>
      </c>
      <c r="C504" s="254"/>
      <c r="D504" s="252">
        <v>0.065</v>
      </c>
      <c r="E504" s="255"/>
      <c r="F504" s="121">
        <f t="shared" si="61"/>
        <v>4202.0138875</v>
      </c>
      <c r="G504" s="70"/>
      <c r="H504" s="121">
        <f t="shared" si="63"/>
        <v>4085.5750000000003</v>
      </c>
      <c r="I504" s="121"/>
      <c r="J504" s="121">
        <f t="shared" si="64"/>
        <v>4202.0138875</v>
      </c>
      <c r="K504" s="257"/>
      <c r="L504" s="157"/>
      <c r="M504" s="157"/>
      <c r="N504" s="156"/>
    </row>
    <row r="505" spans="1:14" ht="12.75" customHeight="1">
      <c r="A505" s="251" t="s">
        <v>3129</v>
      </c>
      <c r="B505" s="251" t="s">
        <v>3130</v>
      </c>
      <c r="C505" s="254"/>
      <c r="D505" s="252">
        <v>0.059</v>
      </c>
      <c r="E505" s="255"/>
      <c r="F505" s="121">
        <f t="shared" si="61"/>
        <v>3814.1356825</v>
      </c>
      <c r="G505" s="70"/>
      <c r="H505" s="121">
        <f t="shared" si="63"/>
        <v>3708.4449999999997</v>
      </c>
      <c r="I505" s="121"/>
      <c r="J505" s="121">
        <f t="shared" si="64"/>
        <v>3814.1356825</v>
      </c>
      <c r="K505" s="257"/>
      <c r="L505" s="157"/>
      <c r="M505" s="157"/>
      <c r="N505" s="156"/>
    </row>
    <row r="506" spans="1:14" ht="12.75" customHeight="1">
      <c r="A506" s="251" t="s">
        <v>3131</v>
      </c>
      <c r="B506" s="251" t="s">
        <v>3132</v>
      </c>
      <c r="C506" s="254"/>
      <c r="D506" s="252">
        <v>0.059</v>
      </c>
      <c r="E506" s="255"/>
      <c r="F506" s="121">
        <f t="shared" si="61"/>
        <v>3814.1356825</v>
      </c>
      <c r="G506" s="70"/>
      <c r="H506" s="121">
        <f t="shared" si="63"/>
        <v>3708.4449999999997</v>
      </c>
      <c r="I506" s="121"/>
      <c r="J506" s="121">
        <f t="shared" si="64"/>
        <v>3814.1356825</v>
      </c>
      <c r="K506" s="257"/>
      <c r="L506" s="157"/>
      <c r="M506" s="157"/>
      <c r="N506" s="156"/>
    </row>
    <row r="507" spans="1:14" ht="12.75" customHeight="1">
      <c r="A507" s="251" t="s">
        <v>3137</v>
      </c>
      <c r="B507" s="251" t="s">
        <v>3138</v>
      </c>
      <c r="C507" s="254"/>
      <c r="D507" s="252">
        <v>0.069</v>
      </c>
      <c r="E507" s="255"/>
      <c r="F507" s="121">
        <f t="shared" si="61"/>
        <v>4460.599357500001</v>
      </c>
      <c r="G507" s="70"/>
      <c r="H507" s="121">
        <f t="shared" si="63"/>
        <v>4336.995000000001</v>
      </c>
      <c r="I507" s="121"/>
      <c r="J507" s="121">
        <f t="shared" si="64"/>
        <v>4460.599357500001</v>
      </c>
      <c r="K507" s="257"/>
      <c r="L507" s="157"/>
      <c r="M507" s="157"/>
      <c r="N507" s="156"/>
    </row>
    <row r="508" spans="1:14" ht="12.75" customHeight="1">
      <c r="A508" s="251" t="s">
        <v>3139</v>
      </c>
      <c r="B508" s="251" t="s">
        <v>3140</v>
      </c>
      <c r="C508" s="254"/>
      <c r="D508" s="252">
        <v>0.069</v>
      </c>
      <c r="E508" s="255"/>
      <c r="F508" s="121">
        <f t="shared" si="61"/>
        <v>4460.599357500001</v>
      </c>
      <c r="G508" s="70"/>
      <c r="H508" s="121">
        <f t="shared" si="63"/>
        <v>4336.995000000001</v>
      </c>
      <c r="I508" s="121"/>
      <c r="J508" s="121">
        <f t="shared" si="64"/>
        <v>4460.599357500001</v>
      </c>
      <c r="K508" s="257"/>
      <c r="L508" s="157"/>
      <c r="M508" s="157"/>
      <c r="N508" s="156"/>
    </row>
    <row r="509" spans="1:14" ht="12.75" customHeight="1">
      <c r="A509" s="251" t="s">
        <v>3145</v>
      </c>
      <c r="B509" s="251" t="s">
        <v>3146</v>
      </c>
      <c r="C509" s="254"/>
      <c r="D509" s="252">
        <v>0.051</v>
      </c>
      <c r="E509" s="255"/>
      <c r="F509" s="121">
        <f t="shared" si="61"/>
        <v>3296.9647425</v>
      </c>
      <c r="G509" s="70"/>
      <c r="H509" s="121">
        <f t="shared" si="63"/>
        <v>3205.605</v>
      </c>
      <c r="I509" s="121"/>
      <c r="J509" s="121">
        <f t="shared" si="64"/>
        <v>3296.9647425</v>
      </c>
      <c r="K509" s="257"/>
      <c r="L509" s="157"/>
      <c r="M509" s="157"/>
      <c r="N509" s="156"/>
    </row>
    <row r="510" spans="1:14" ht="12.75" customHeight="1">
      <c r="A510" s="251" t="s">
        <v>3147</v>
      </c>
      <c r="B510" s="251" t="s">
        <v>3148</v>
      </c>
      <c r="C510" s="254"/>
      <c r="D510" s="252">
        <v>0.042</v>
      </c>
      <c r="E510" s="255"/>
      <c r="F510" s="121">
        <f t="shared" si="61"/>
        <v>2715.1474350000003</v>
      </c>
      <c r="G510" s="70"/>
      <c r="H510" s="121">
        <f t="shared" si="63"/>
        <v>2639.9100000000003</v>
      </c>
      <c r="I510" s="121"/>
      <c r="J510" s="121">
        <f t="shared" si="64"/>
        <v>2715.1474350000003</v>
      </c>
      <c r="K510" s="257"/>
      <c r="L510" s="157"/>
      <c r="M510" s="157"/>
      <c r="N510" s="156"/>
    </row>
    <row r="511" spans="1:14" ht="12.75" customHeight="1">
      <c r="A511" s="251" t="s">
        <v>3153</v>
      </c>
      <c r="B511" s="251" t="s">
        <v>3154</v>
      </c>
      <c r="C511" s="254"/>
      <c r="D511" s="252">
        <v>0.039</v>
      </c>
      <c r="E511" s="255"/>
      <c r="F511" s="121">
        <f t="shared" si="61"/>
        <v>2521.2083325</v>
      </c>
      <c r="G511" s="70"/>
      <c r="H511" s="121">
        <f t="shared" si="63"/>
        <v>2451.345</v>
      </c>
      <c r="I511" s="121"/>
      <c r="J511" s="121">
        <f t="shared" si="64"/>
        <v>2521.2083325</v>
      </c>
      <c r="K511" s="257"/>
      <c r="L511" s="157"/>
      <c r="M511" s="157"/>
      <c r="N511" s="156"/>
    </row>
    <row r="512" spans="1:14" ht="12.75" customHeight="1">
      <c r="A512" s="251" t="s">
        <v>3155</v>
      </c>
      <c r="B512" s="251" t="s">
        <v>3156</v>
      </c>
      <c r="C512" s="254"/>
      <c r="D512" s="252">
        <v>0.039</v>
      </c>
      <c r="E512" s="255"/>
      <c r="F512" s="121">
        <f t="shared" si="61"/>
        <v>2521.2083325</v>
      </c>
      <c r="G512" s="70"/>
      <c r="H512" s="121">
        <f t="shared" si="63"/>
        <v>2451.345</v>
      </c>
      <c r="I512" s="121"/>
      <c r="J512" s="121">
        <f t="shared" si="64"/>
        <v>2521.2083325</v>
      </c>
      <c r="K512" s="257"/>
      <c r="L512" s="157"/>
      <c r="M512" s="157"/>
      <c r="N512" s="156"/>
    </row>
    <row r="513" spans="1:14" ht="12.75" customHeight="1">
      <c r="A513" s="251" t="s">
        <v>3161</v>
      </c>
      <c r="B513" s="251" t="s">
        <v>3162</v>
      </c>
      <c r="C513" s="254"/>
      <c r="D513" s="252">
        <v>0.055</v>
      </c>
      <c r="E513" s="255"/>
      <c r="F513" s="121">
        <f t="shared" si="61"/>
        <v>3555.5502125</v>
      </c>
      <c r="G513" s="70"/>
      <c r="H513" s="121">
        <f t="shared" si="63"/>
        <v>3457.025</v>
      </c>
      <c r="I513" s="121"/>
      <c r="J513" s="121">
        <f t="shared" si="64"/>
        <v>3555.5502125</v>
      </c>
      <c r="K513" s="257"/>
      <c r="L513" s="157"/>
      <c r="M513" s="157"/>
      <c r="N513" s="156"/>
    </row>
    <row r="514" spans="1:14" ht="12.75" customHeight="1">
      <c r="A514" s="251" t="s">
        <v>3163</v>
      </c>
      <c r="B514" s="251" t="s">
        <v>3164</v>
      </c>
      <c r="C514" s="254"/>
      <c r="D514" s="252">
        <v>0.055</v>
      </c>
      <c r="E514" s="255"/>
      <c r="F514" s="121">
        <f t="shared" si="61"/>
        <v>3555.5502125</v>
      </c>
      <c r="G514" s="70"/>
      <c r="H514" s="121">
        <f t="shared" si="63"/>
        <v>3457.025</v>
      </c>
      <c r="I514" s="121"/>
      <c r="J514" s="121">
        <f t="shared" si="64"/>
        <v>3555.5502125</v>
      </c>
      <c r="K514" s="257"/>
      <c r="L514" s="157"/>
      <c r="M514" s="157"/>
      <c r="N514" s="156"/>
    </row>
    <row r="515" spans="1:14" ht="12.75" customHeight="1">
      <c r="A515" s="251" t="s">
        <v>3169</v>
      </c>
      <c r="B515" s="251" t="s">
        <v>3170</v>
      </c>
      <c r="C515" s="254"/>
      <c r="D515" s="252">
        <v>0.06</v>
      </c>
      <c r="E515" s="255"/>
      <c r="F515" s="121">
        <f t="shared" si="61"/>
        <v>3878.78205</v>
      </c>
      <c r="G515" s="70"/>
      <c r="H515" s="121">
        <f t="shared" si="63"/>
        <v>3771.2999999999997</v>
      </c>
      <c r="I515" s="121"/>
      <c r="J515" s="121">
        <f t="shared" si="64"/>
        <v>3878.78205</v>
      </c>
      <c r="K515" s="257"/>
      <c r="L515" s="157"/>
      <c r="M515" s="157"/>
      <c r="N515" s="156"/>
    </row>
    <row r="516" spans="1:14" ht="12.75" customHeight="1">
      <c r="A516" s="251" t="s">
        <v>3171</v>
      </c>
      <c r="B516" s="251" t="s">
        <v>3172</v>
      </c>
      <c r="C516" s="254"/>
      <c r="D516" s="252">
        <v>0.054</v>
      </c>
      <c r="E516" s="255"/>
      <c r="F516" s="121">
        <f t="shared" si="61"/>
        <v>3490.903845</v>
      </c>
      <c r="G516" s="70"/>
      <c r="H516" s="121">
        <f t="shared" si="63"/>
        <v>3394.17</v>
      </c>
      <c r="I516" s="121"/>
      <c r="J516" s="121">
        <f t="shared" si="64"/>
        <v>3490.903845</v>
      </c>
      <c r="K516" s="257"/>
      <c r="L516" s="157"/>
      <c r="M516" s="157"/>
      <c r="N516" s="156"/>
    </row>
    <row r="517" spans="1:14" ht="12.75" customHeight="1">
      <c r="A517" s="251" t="s">
        <v>3193</v>
      </c>
      <c r="B517" s="251" t="s">
        <v>3194</v>
      </c>
      <c r="C517" s="254"/>
      <c r="D517" s="252">
        <v>0.065</v>
      </c>
      <c r="E517" s="255"/>
      <c r="F517" s="121">
        <f t="shared" si="61"/>
        <v>4202.0138875</v>
      </c>
      <c r="G517" s="70"/>
      <c r="H517" s="121">
        <f t="shared" si="63"/>
        <v>4085.5750000000003</v>
      </c>
      <c r="I517" s="121"/>
      <c r="J517" s="121">
        <f t="shared" si="64"/>
        <v>4202.0138875</v>
      </c>
      <c r="K517" s="257"/>
      <c r="L517" s="157"/>
      <c r="M517" s="157"/>
      <c r="N517" s="156"/>
    </row>
    <row r="518" spans="1:14" ht="12.75" customHeight="1">
      <c r="A518" s="251" t="s">
        <v>3195</v>
      </c>
      <c r="B518" s="251" t="s">
        <v>3196</v>
      </c>
      <c r="C518" s="254"/>
      <c r="D518" s="252">
        <v>0.065</v>
      </c>
      <c r="E518" s="255"/>
      <c r="F518" s="121">
        <f t="shared" si="61"/>
        <v>4202.0138875</v>
      </c>
      <c r="G518" s="70"/>
      <c r="H518" s="121">
        <f t="shared" si="63"/>
        <v>4085.5750000000003</v>
      </c>
      <c r="I518" s="121"/>
      <c r="J518" s="121">
        <f t="shared" si="64"/>
        <v>4202.0138875</v>
      </c>
      <c r="K518" s="257"/>
      <c r="L518" s="157"/>
      <c r="M518" s="157"/>
      <c r="N518" s="156"/>
    </row>
    <row r="519" spans="1:14" ht="12.75" customHeight="1">
      <c r="A519" s="251" t="s">
        <v>3199</v>
      </c>
      <c r="B519" s="251" t="s">
        <v>3200</v>
      </c>
      <c r="C519" s="254"/>
      <c r="D519" s="252">
        <v>0.067</v>
      </c>
      <c r="E519" s="255"/>
      <c r="F519" s="121">
        <f t="shared" si="61"/>
        <v>4331.306622499999</v>
      </c>
      <c r="G519" s="70"/>
      <c r="H519" s="121">
        <f t="shared" si="63"/>
        <v>4211.285</v>
      </c>
      <c r="I519" s="121"/>
      <c r="J519" s="121">
        <f t="shared" si="64"/>
        <v>4331.306622499999</v>
      </c>
      <c r="K519" s="257"/>
      <c r="L519" s="157"/>
      <c r="M519" s="157"/>
      <c r="N519" s="156"/>
    </row>
    <row r="520" spans="1:14" ht="12.75" customHeight="1">
      <c r="A520" s="251" t="s">
        <v>3201</v>
      </c>
      <c r="B520" s="251" t="s">
        <v>3202</v>
      </c>
      <c r="C520" s="254"/>
      <c r="D520" s="252">
        <v>0.067</v>
      </c>
      <c r="E520" s="255"/>
      <c r="F520" s="121">
        <f t="shared" si="61"/>
        <v>4331.306622499999</v>
      </c>
      <c r="G520" s="70"/>
      <c r="H520" s="121">
        <f t="shared" si="63"/>
        <v>4211.285</v>
      </c>
      <c r="I520" s="121"/>
      <c r="J520" s="121">
        <f t="shared" si="64"/>
        <v>4331.306622499999</v>
      </c>
      <c r="K520" s="257"/>
      <c r="L520" s="157"/>
      <c r="M520" s="157"/>
      <c r="N520" s="156"/>
    </row>
    <row r="521" spans="1:14" ht="12.75" customHeight="1">
      <c r="A521" s="251" t="s">
        <v>1960</v>
      </c>
      <c r="B521" s="251" t="s">
        <v>1961</v>
      </c>
      <c r="C521" s="254"/>
      <c r="D521" s="252">
        <v>0.049</v>
      </c>
      <c r="E521" s="255"/>
      <c r="F521" s="121">
        <f t="shared" si="61"/>
        <v>3167.6720075</v>
      </c>
      <c r="G521" s="70"/>
      <c r="H521" s="121">
        <f t="shared" si="63"/>
        <v>3079.895</v>
      </c>
      <c r="I521" s="121">
        <f>$F$2*D521</f>
        <v>3272.1220000000003</v>
      </c>
      <c r="J521" s="121">
        <f t="shared" si="64"/>
        <v>3167.6720075</v>
      </c>
      <c r="K521" s="258"/>
      <c r="L521" s="157"/>
      <c r="M521" s="157"/>
      <c r="N521" s="156"/>
    </row>
    <row r="522" spans="1:14" ht="12.75" customHeight="1">
      <c r="A522" s="251" t="s">
        <v>1966</v>
      </c>
      <c r="B522" s="251" t="s">
        <v>1967</v>
      </c>
      <c r="C522" s="254"/>
      <c r="D522" s="252">
        <v>0.033</v>
      </c>
      <c r="E522" s="255"/>
      <c r="F522" s="121">
        <f t="shared" si="61"/>
        <v>2133.3301275</v>
      </c>
      <c r="G522" s="70"/>
      <c r="H522" s="121">
        <f t="shared" si="63"/>
        <v>2074.215</v>
      </c>
      <c r="I522" s="121"/>
      <c r="J522" s="121">
        <f t="shared" si="64"/>
        <v>2133.3301275</v>
      </c>
      <c r="K522" s="257"/>
      <c r="L522" s="157"/>
      <c r="M522" s="157"/>
      <c r="N522" s="156"/>
    </row>
    <row r="523" spans="1:14" ht="12.75" customHeight="1">
      <c r="A523" s="251" t="s">
        <v>3203</v>
      </c>
      <c r="B523" s="251" t="s">
        <v>3204</v>
      </c>
      <c r="C523" s="254"/>
      <c r="D523" s="252">
        <v>0.213</v>
      </c>
      <c r="E523" s="255"/>
      <c r="F523" s="121">
        <f t="shared" si="61"/>
        <v>13769.676277499999</v>
      </c>
      <c r="G523" s="70"/>
      <c r="H523" s="121">
        <f t="shared" si="63"/>
        <v>13388.115</v>
      </c>
      <c r="I523" s="121"/>
      <c r="J523" s="121">
        <f t="shared" si="64"/>
        <v>13769.676277499999</v>
      </c>
      <c r="K523" s="257"/>
      <c r="L523" s="157"/>
      <c r="M523" s="157"/>
      <c r="N523" s="156"/>
    </row>
    <row r="524" spans="1:14" ht="12.75" customHeight="1">
      <c r="A524" s="251" t="s">
        <v>3205</v>
      </c>
      <c r="B524" s="251" t="s">
        <v>3206</v>
      </c>
      <c r="C524" s="254"/>
      <c r="D524" s="252">
        <v>0.147</v>
      </c>
      <c r="E524" s="255"/>
      <c r="F524" s="121">
        <f aca="true" t="shared" si="65" ref="F524:F588">$F$3*D524*$F$7</f>
        <v>9503.0160225</v>
      </c>
      <c r="G524" s="70"/>
      <c r="H524" s="121">
        <f t="shared" si="63"/>
        <v>9239.685</v>
      </c>
      <c r="I524" s="121"/>
      <c r="J524" s="121">
        <f t="shared" si="64"/>
        <v>9503.0160225</v>
      </c>
      <c r="K524" s="257"/>
      <c r="L524" s="157"/>
      <c r="M524" s="157"/>
      <c r="N524" s="156"/>
    </row>
    <row r="525" spans="1:14" ht="12.75" customHeight="1">
      <c r="A525" s="251" t="s">
        <v>3207</v>
      </c>
      <c r="B525" s="251" t="s">
        <v>3208</v>
      </c>
      <c r="C525" s="87"/>
      <c r="D525" s="252">
        <v>0.053</v>
      </c>
      <c r="E525" s="255"/>
      <c r="F525" s="121">
        <f t="shared" si="65"/>
        <v>3426.2574775</v>
      </c>
      <c r="G525" s="70"/>
      <c r="H525" s="121">
        <f t="shared" si="63"/>
        <v>3331.315</v>
      </c>
      <c r="I525" s="121"/>
      <c r="J525" s="121">
        <f t="shared" si="64"/>
        <v>3426.2574775</v>
      </c>
      <c r="K525" s="257"/>
      <c r="L525" s="157"/>
      <c r="M525" s="157"/>
      <c r="N525" s="156"/>
    </row>
    <row r="526" spans="1:14" ht="12.75" customHeight="1">
      <c r="A526" s="251" t="s">
        <v>3209</v>
      </c>
      <c r="B526" s="251" t="s">
        <v>3210</v>
      </c>
      <c r="C526" s="87"/>
      <c r="D526" s="252">
        <v>0.053</v>
      </c>
      <c r="E526" s="255"/>
      <c r="F526" s="121">
        <f t="shared" si="65"/>
        <v>3426.2574775</v>
      </c>
      <c r="G526" s="70"/>
      <c r="H526" s="121">
        <f t="shared" si="63"/>
        <v>3331.315</v>
      </c>
      <c r="I526" s="121"/>
      <c r="J526" s="121">
        <f t="shared" si="64"/>
        <v>3426.2574775</v>
      </c>
      <c r="K526" s="257"/>
      <c r="L526" s="157"/>
      <c r="M526" s="157"/>
      <c r="N526" s="156"/>
    </row>
    <row r="527" spans="1:14" ht="12.75" customHeight="1">
      <c r="A527" s="251" t="s">
        <v>1970</v>
      </c>
      <c r="B527" s="251" t="s">
        <v>3211</v>
      </c>
      <c r="C527" s="87"/>
      <c r="D527" s="252">
        <v>0.081</v>
      </c>
      <c r="E527" s="255"/>
      <c r="F527" s="121">
        <f t="shared" si="65"/>
        <v>5236.3557675</v>
      </c>
      <c r="G527" s="70"/>
      <c r="H527" s="121">
        <f t="shared" si="63"/>
        <v>5091.255</v>
      </c>
      <c r="I527" s="121"/>
      <c r="J527" s="121">
        <f t="shared" si="64"/>
        <v>5236.3557675</v>
      </c>
      <c r="K527" s="257"/>
      <c r="L527" s="157"/>
      <c r="M527" s="157"/>
      <c r="N527" s="156"/>
    </row>
    <row r="528" spans="1:14" ht="12.75" customHeight="1">
      <c r="A528" s="251" t="s">
        <v>1972</v>
      </c>
      <c r="B528" s="251" t="s">
        <v>3212</v>
      </c>
      <c r="C528" s="87"/>
      <c r="D528" s="252">
        <v>0.03</v>
      </c>
      <c r="E528" s="255"/>
      <c r="F528" s="121"/>
      <c r="G528" s="70"/>
      <c r="H528" s="121"/>
      <c r="I528" s="121"/>
      <c r="J528" s="121"/>
      <c r="K528" s="257"/>
      <c r="L528" s="157"/>
      <c r="M528" s="157"/>
      <c r="N528" s="156"/>
    </row>
    <row r="529" spans="1:14" ht="12.75" customHeight="1">
      <c r="A529" s="251" t="s">
        <v>1974</v>
      </c>
      <c r="B529" s="251" t="s">
        <v>1975</v>
      </c>
      <c r="C529" s="147"/>
      <c r="D529" s="252">
        <v>0.333</v>
      </c>
      <c r="E529" s="136"/>
      <c r="F529" s="121">
        <f t="shared" si="65"/>
        <v>21527.2403775</v>
      </c>
      <c r="G529" s="70"/>
      <c r="H529" s="121">
        <f>$F$3*D529</f>
        <v>20930.715</v>
      </c>
      <c r="I529" s="121">
        <f>$F$2*D529</f>
        <v>22237.074</v>
      </c>
      <c r="J529" s="121">
        <f t="shared" si="64"/>
        <v>21527.2403775</v>
      </c>
      <c r="K529" s="256"/>
      <c r="L529" s="157"/>
      <c r="M529" s="157"/>
      <c r="N529" s="156"/>
    </row>
    <row r="530" spans="1:14" ht="12.75" customHeight="1">
      <c r="A530" s="251" t="s">
        <v>1976</v>
      </c>
      <c r="B530" s="251" t="s">
        <v>1977</v>
      </c>
      <c r="C530" s="147"/>
      <c r="D530" s="252">
        <v>0.095</v>
      </c>
      <c r="E530" s="136"/>
      <c r="F530" s="121">
        <f t="shared" si="65"/>
        <v>6141.4049125</v>
      </c>
      <c r="G530" s="70"/>
      <c r="H530" s="121">
        <f>$F$3*D530</f>
        <v>5971.225</v>
      </c>
      <c r="I530" s="121">
        <f>$F$2*D530</f>
        <v>6343.91</v>
      </c>
      <c r="J530" s="121">
        <f t="shared" si="64"/>
        <v>6141.4049125</v>
      </c>
      <c r="K530" s="256"/>
      <c r="L530" s="157"/>
      <c r="M530" s="157"/>
      <c r="N530" s="156"/>
    </row>
    <row r="531" spans="1:14" ht="12.75" customHeight="1">
      <c r="A531" s="251" t="s">
        <v>1978</v>
      </c>
      <c r="B531" s="251" t="s">
        <v>1979</v>
      </c>
      <c r="C531" s="147"/>
      <c r="D531" s="252">
        <v>0.234</v>
      </c>
      <c r="E531" s="136"/>
      <c r="F531" s="121">
        <f t="shared" si="65"/>
        <v>15127.249995000002</v>
      </c>
      <c r="G531" s="70"/>
      <c r="H531" s="121">
        <f>$F$3*D531</f>
        <v>14708.070000000002</v>
      </c>
      <c r="I531" s="121">
        <f>$F$2*D531</f>
        <v>15626.052000000001</v>
      </c>
      <c r="J531" s="121">
        <f t="shared" si="64"/>
        <v>15127.249995000002</v>
      </c>
      <c r="K531" s="256"/>
      <c r="L531" s="157"/>
      <c r="M531" s="157"/>
      <c r="N531" s="156"/>
    </row>
    <row r="532" spans="1:14" ht="12.75" customHeight="1">
      <c r="A532" s="251" t="s">
        <v>1980</v>
      </c>
      <c r="B532" s="251" t="s">
        <v>2806</v>
      </c>
      <c r="C532" s="147"/>
      <c r="D532" s="252">
        <v>0.2</v>
      </c>
      <c r="E532" s="136"/>
      <c r="F532" s="121">
        <f t="shared" si="65"/>
        <v>12929.2735</v>
      </c>
      <c r="G532" s="70"/>
      <c r="H532" s="121">
        <f>$F$3*D532</f>
        <v>12571</v>
      </c>
      <c r="I532" s="121">
        <f>$F$2*D532</f>
        <v>13355.6</v>
      </c>
      <c r="J532" s="121">
        <f t="shared" si="64"/>
        <v>12929.2735</v>
      </c>
      <c r="K532" s="256"/>
      <c r="L532" s="157"/>
      <c r="M532" s="157"/>
      <c r="N532" s="156"/>
    </row>
    <row r="533" spans="1:14" ht="12.75" customHeight="1">
      <c r="A533" s="251" t="s">
        <v>2652</v>
      </c>
      <c r="B533" s="251" t="s">
        <v>3541</v>
      </c>
      <c r="C533" s="155"/>
      <c r="D533" s="252">
        <v>0.054</v>
      </c>
      <c r="E533" s="136"/>
      <c r="F533" s="121">
        <f t="shared" si="65"/>
        <v>3490.903845</v>
      </c>
      <c r="G533" s="70"/>
      <c r="H533" s="121">
        <f aca="true" t="shared" si="66" ref="H533:H539">$F$3*D533</f>
        <v>3394.17</v>
      </c>
      <c r="I533" s="121"/>
      <c r="J533" s="121">
        <f t="shared" si="64"/>
        <v>3490.903845</v>
      </c>
      <c r="K533" s="257"/>
      <c r="L533" s="157"/>
      <c r="M533" s="157"/>
      <c r="N533" s="156"/>
    </row>
    <row r="534" spans="1:14" ht="12.75" customHeight="1">
      <c r="A534" s="251" t="s">
        <v>2653</v>
      </c>
      <c r="B534" s="251" t="s">
        <v>3542</v>
      </c>
      <c r="C534" s="147"/>
      <c r="D534" s="252">
        <v>0.059</v>
      </c>
      <c r="E534" s="136"/>
      <c r="F534" s="121">
        <f t="shared" si="65"/>
        <v>3814.1356825</v>
      </c>
      <c r="G534" s="70"/>
      <c r="H534" s="121">
        <f t="shared" si="66"/>
        <v>3708.4449999999997</v>
      </c>
      <c r="I534" s="121"/>
      <c r="J534" s="121">
        <f t="shared" si="64"/>
        <v>3814.1356825</v>
      </c>
      <c r="K534" s="257"/>
      <c r="L534" s="157"/>
      <c r="M534" s="157"/>
      <c r="N534" s="156"/>
    </row>
    <row r="535" spans="1:14" ht="12.75" customHeight="1">
      <c r="A535" s="251" t="s">
        <v>2654</v>
      </c>
      <c r="B535" s="251" t="s">
        <v>3543</v>
      </c>
      <c r="C535" s="147"/>
      <c r="D535" s="252">
        <v>0.064</v>
      </c>
      <c r="E535" s="136"/>
      <c r="F535" s="121">
        <f t="shared" si="65"/>
        <v>4137.36752</v>
      </c>
      <c r="G535" s="70"/>
      <c r="H535" s="121">
        <f t="shared" si="66"/>
        <v>4022.7200000000003</v>
      </c>
      <c r="I535" s="121"/>
      <c r="J535" s="121">
        <f t="shared" si="64"/>
        <v>4137.36752</v>
      </c>
      <c r="K535" s="257"/>
      <c r="L535" s="157"/>
      <c r="M535" s="157"/>
      <c r="N535" s="156"/>
    </row>
    <row r="536" spans="1:14" ht="12.75" customHeight="1">
      <c r="A536" s="251" t="s">
        <v>2655</v>
      </c>
      <c r="B536" s="251" t="s">
        <v>3547</v>
      </c>
      <c r="C536" s="147"/>
      <c r="D536" s="252">
        <v>0.055</v>
      </c>
      <c r="E536" s="136"/>
      <c r="F536" s="121">
        <f t="shared" si="65"/>
        <v>3555.5502125</v>
      </c>
      <c r="G536" s="70"/>
      <c r="H536" s="121">
        <f t="shared" si="66"/>
        <v>3457.025</v>
      </c>
      <c r="I536" s="121"/>
      <c r="J536" s="121">
        <f t="shared" si="64"/>
        <v>3555.5502125</v>
      </c>
      <c r="K536" s="257"/>
      <c r="L536" s="157"/>
      <c r="M536" s="157"/>
      <c r="N536" s="156"/>
    </row>
    <row r="537" spans="1:14" ht="12.75" customHeight="1">
      <c r="A537" s="251" t="s">
        <v>1982</v>
      </c>
      <c r="B537" s="251" t="s">
        <v>1983</v>
      </c>
      <c r="C537" s="147"/>
      <c r="D537" s="252">
        <v>1.171</v>
      </c>
      <c r="E537" s="136"/>
      <c r="F537" s="121">
        <f t="shared" si="65"/>
        <v>75700.8963425</v>
      </c>
      <c r="G537" s="70"/>
      <c r="H537" s="121">
        <f t="shared" si="66"/>
        <v>73603.205</v>
      </c>
      <c r="I537" s="121">
        <f>$F$2*D537</f>
        <v>78197.038</v>
      </c>
      <c r="J537" s="121">
        <f t="shared" si="64"/>
        <v>75700.8963425</v>
      </c>
      <c r="K537" s="256"/>
      <c r="L537" s="157"/>
      <c r="M537" s="157"/>
      <c r="N537" s="156"/>
    </row>
    <row r="538" spans="1:14" ht="12.75" customHeight="1">
      <c r="A538" s="251" t="s">
        <v>2656</v>
      </c>
      <c r="B538" s="251" t="s">
        <v>3548</v>
      </c>
      <c r="C538" s="147"/>
      <c r="D538" s="252">
        <v>0.081</v>
      </c>
      <c r="E538" s="136"/>
      <c r="F538" s="121">
        <f t="shared" si="65"/>
        <v>5236.3557675</v>
      </c>
      <c r="G538" s="70"/>
      <c r="H538" s="121">
        <f t="shared" si="66"/>
        <v>5091.255</v>
      </c>
      <c r="I538" s="121"/>
      <c r="J538" s="121">
        <f t="shared" si="64"/>
        <v>5236.3557675</v>
      </c>
      <c r="K538" s="257"/>
      <c r="L538" s="157"/>
      <c r="M538" s="157"/>
      <c r="N538" s="156"/>
    </row>
    <row r="539" spans="1:14" ht="12.75" customHeight="1">
      <c r="A539" s="251" t="s">
        <v>1984</v>
      </c>
      <c r="B539" s="251" t="s">
        <v>1985</v>
      </c>
      <c r="C539" s="147"/>
      <c r="D539" s="252">
        <v>0.046</v>
      </c>
      <c r="E539" s="136"/>
      <c r="F539" s="121">
        <f t="shared" si="65"/>
        <v>2973.732905</v>
      </c>
      <c r="G539" s="70"/>
      <c r="H539" s="121">
        <f t="shared" si="66"/>
        <v>2891.33</v>
      </c>
      <c r="I539" s="121"/>
      <c r="J539" s="121">
        <f t="shared" si="64"/>
        <v>2973.732905</v>
      </c>
      <c r="K539" s="257"/>
      <c r="L539" s="157"/>
      <c r="M539" s="157"/>
      <c r="N539" s="156"/>
    </row>
    <row r="540" spans="1:14" ht="12.75" customHeight="1">
      <c r="A540" s="251" t="s">
        <v>3213</v>
      </c>
      <c r="B540" s="251" t="s">
        <v>3214</v>
      </c>
      <c r="C540" s="147"/>
      <c r="D540" s="252">
        <v>0.036</v>
      </c>
      <c r="E540" s="136"/>
      <c r="F540" s="121"/>
      <c r="G540" s="70"/>
      <c r="H540" s="121"/>
      <c r="I540" s="121"/>
      <c r="J540" s="121"/>
      <c r="K540" s="257"/>
      <c r="L540" s="157"/>
      <c r="M540" s="157"/>
      <c r="N540" s="156"/>
    </row>
    <row r="541" spans="1:14" ht="12.75" customHeight="1">
      <c r="A541" s="251" t="s">
        <v>1986</v>
      </c>
      <c r="B541" s="251" t="s">
        <v>1987</v>
      </c>
      <c r="C541" s="147"/>
      <c r="D541" s="252">
        <v>0.05</v>
      </c>
      <c r="E541" s="136"/>
      <c r="F541" s="121">
        <f t="shared" si="65"/>
        <v>3232.318375</v>
      </c>
      <c r="G541" s="70"/>
      <c r="H541" s="121">
        <f aca="true" t="shared" si="67" ref="H541:H547">$F$3*D541</f>
        <v>3142.75</v>
      </c>
      <c r="I541" s="121"/>
      <c r="J541" s="121">
        <f t="shared" si="64"/>
        <v>3232.318375</v>
      </c>
      <c r="K541" s="257"/>
      <c r="L541" s="157"/>
      <c r="M541" s="157"/>
      <c r="N541" s="156"/>
    </row>
    <row r="542" spans="1:14" ht="12.75" customHeight="1">
      <c r="A542" s="251" t="s">
        <v>1988</v>
      </c>
      <c r="B542" s="251" t="s">
        <v>3215</v>
      </c>
      <c r="C542" s="147"/>
      <c r="D542" s="252">
        <v>0.061</v>
      </c>
      <c r="E542" s="136"/>
      <c r="F542" s="121">
        <f t="shared" si="65"/>
        <v>3943.4284175</v>
      </c>
      <c r="G542" s="70"/>
      <c r="H542" s="121">
        <f t="shared" si="67"/>
        <v>3834.1549999999997</v>
      </c>
      <c r="I542" s="121"/>
      <c r="J542" s="121">
        <f t="shared" si="64"/>
        <v>3943.4284175</v>
      </c>
      <c r="K542" s="257"/>
      <c r="L542" s="157"/>
      <c r="M542" s="157"/>
      <c r="N542" s="156"/>
    </row>
    <row r="543" spans="1:14" ht="12.75" customHeight="1">
      <c r="A543" s="251" t="s">
        <v>1990</v>
      </c>
      <c r="B543" s="251" t="s">
        <v>3216</v>
      </c>
      <c r="C543" s="147"/>
      <c r="D543" s="252">
        <v>0.029</v>
      </c>
      <c r="E543" s="136"/>
      <c r="F543" s="121"/>
      <c r="G543" s="70"/>
      <c r="H543" s="121"/>
      <c r="I543" s="121"/>
      <c r="J543" s="121"/>
      <c r="K543" s="257"/>
      <c r="L543" s="157"/>
      <c r="M543" s="157"/>
      <c r="N543" s="156"/>
    </row>
    <row r="544" spans="1:14" ht="12.75" customHeight="1">
      <c r="A544" s="251" t="s">
        <v>1998</v>
      </c>
      <c r="B544" s="251" t="s">
        <v>1999</v>
      </c>
      <c r="C544" s="147"/>
      <c r="D544" s="252">
        <v>2.067</v>
      </c>
      <c r="E544" s="136"/>
      <c r="F544" s="121">
        <f t="shared" si="65"/>
        <v>133624.0416225</v>
      </c>
      <c r="G544" s="70"/>
      <c r="H544" s="121">
        <f t="shared" si="67"/>
        <v>129921.285</v>
      </c>
      <c r="I544" s="121">
        <f>$F$2*D544</f>
        <v>138030.12600000002</v>
      </c>
      <c r="J544" s="121">
        <f t="shared" si="64"/>
        <v>133624.0416225</v>
      </c>
      <c r="K544" s="256"/>
      <c r="L544" s="157"/>
      <c r="M544" s="157"/>
      <c r="N544" s="156"/>
    </row>
    <row r="545" spans="1:14" ht="12.75" customHeight="1">
      <c r="A545" s="251" t="s">
        <v>2000</v>
      </c>
      <c r="B545" s="251" t="s">
        <v>2001</v>
      </c>
      <c r="C545" s="147"/>
      <c r="D545" s="252">
        <v>0.462</v>
      </c>
      <c r="E545" s="136"/>
      <c r="F545" s="121">
        <f t="shared" si="65"/>
        <v>29866.621785000003</v>
      </c>
      <c r="G545" s="70"/>
      <c r="H545" s="121">
        <f t="shared" si="67"/>
        <v>29039.010000000002</v>
      </c>
      <c r="I545" s="121">
        <f>$F$2*D545</f>
        <v>30851.436</v>
      </c>
      <c r="J545" s="121">
        <f t="shared" si="64"/>
        <v>29866.621785000003</v>
      </c>
      <c r="K545" s="256"/>
      <c r="L545" s="157"/>
      <c r="M545" s="157"/>
      <c r="N545" s="156"/>
    </row>
    <row r="546" spans="1:14" ht="12.75" customHeight="1">
      <c r="A546" s="251" t="s">
        <v>2002</v>
      </c>
      <c r="B546" s="251" t="s">
        <v>2003</v>
      </c>
      <c r="C546" s="147"/>
      <c r="D546" s="252">
        <v>0.059</v>
      </c>
      <c r="E546" s="136"/>
      <c r="F546" s="121">
        <f t="shared" si="65"/>
        <v>3814.1356825</v>
      </c>
      <c r="G546" s="70"/>
      <c r="H546" s="121">
        <f t="shared" si="67"/>
        <v>3708.4449999999997</v>
      </c>
      <c r="I546" s="121">
        <f>$F$2*D546</f>
        <v>3939.9019999999996</v>
      </c>
      <c r="J546" s="121">
        <f t="shared" si="64"/>
        <v>3814.1356825</v>
      </c>
      <c r="K546" s="256"/>
      <c r="L546" s="157"/>
      <c r="M546" s="157"/>
      <c r="N546" s="156"/>
    </row>
    <row r="547" spans="1:14" ht="12.75" customHeight="1">
      <c r="A547" s="251" t="s">
        <v>2657</v>
      </c>
      <c r="B547" s="251" t="s">
        <v>3550</v>
      </c>
      <c r="C547" s="147"/>
      <c r="D547" s="252">
        <v>0.046</v>
      </c>
      <c r="E547" s="136"/>
      <c r="F547" s="121">
        <f t="shared" si="65"/>
        <v>2973.732905</v>
      </c>
      <c r="G547" s="70"/>
      <c r="H547" s="121">
        <f t="shared" si="67"/>
        <v>2891.33</v>
      </c>
      <c r="I547" s="121"/>
      <c r="J547" s="121">
        <f t="shared" si="64"/>
        <v>2973.732905</v>
      </c>
      <c r="K547" s="257"/>
      <c r="L547" s="157"/>
      <c r="M547" s="157"/>
      <c r="N547" s="156"/>
    </row>
    <row r="548" spans="1:14" ht="12.75" customHeight="1">
      <c r="A548" s="251" t="s">
        <v>3217</v>
      </c>
      <c r="B548" s="251" t="s">
        <v>3218</v>
      </c>
      <c r="C548" s="147"/>
      <c r="D548" s="252">
        <v>0.034</v>
      </c>
      <c r="E548" s="136"/>
      <c r="F548" s="121"/>
      <c r="G548" s="70"/>
      <c r="H548" s="121"/>
      <c r="I548" s="121"/>
      <c r="J548" s="121"/>
      <c r="K548" s="257"/>
      <c r="L548" s="157"/>
      <c r="M548" s="157"/>
      <c r="N548" s="156"/>
    </row>
    <row r="549" spans="1:14" ht="12.75" customHeight="1">
      <c r="A549" s="251" t="s">
        <v>2004</v>
      </c>
      <c r="B549" s="251" t="s">
        <v>2005</v>
      </c>
      <c r="C549" s="147"/>
      <c r="D549" s="252">
        <v>0.045</v>
      </c>
      <c r="E549" s="136"/>
      <c r="F549" s="121">
        <f t="shared" si="65"/>
        <v>2909.0865375</v>
      </c>
      <c r="G549" s="70"/>
      <c r="H549" s="121">
        <f aca="true" t="shared" si="68" ref="H549:H559">$F$3*D549</f>
        <v>2828.475</v>
      </c>
      <c r="I549" s="121"/>
      <c r="J549" s="121">
        <f t="shared" si="64"/>
        <v>2909.0865375</v>
      </c>
      <c r="K549" s="257"/>
      <c r="L549" s="157"/>
      <c r="M549" s="157"/>
      <c r="N549" s="156"/>
    </row>
    <row r="550" spans="1:14" ht="12.75" customHeight="1">
      <c r="A550" s="251" t="s">
        <v>2006</v>
      </c>
      <c r="B550" s="251" t="s">
        <v>3225</v>
      </c>
      <c r="C550" s="147"/>
      <c r="D550" s="252">
        <v>0.055</v>
      </c>
      <c r="E550" s="136"/>
      <c r="F550" s="121">
        <f>$F$3*D550*$F$7</f>
        <v>3555.5502125</v>
      </c>
      <c r="G550" s="70"/>
      <c r="H550" s="121">
        <f>$F$3*D550</f>
        <v>3457.025</v>
      </c>
      <c r="I550" s="121"/>
      <c r="J550" s="121">
        <f>$F$3*D550*$J$7</f>
        <v>3555.5502125</v>
      </c>
      <c r="K550" s="257"/>
      <c r="L550" s="157"/>
      <c r="M550" s="157"/>
      <c r="N550" s="156"/>
    </row>
    <row r="551" spans="1:14" ht="12.75" customHeight="1">
      <c r="A551" s="251" t="s">
        <v>2008</v>
      </c>
      <c r="B551" s="251" t="s">
        <v>2868</v>
      </c>
      <c r="C551" s="147"/>
      <c r="D551" s="252">
        <v>0.021</v>
      </c>
      <c r="E551" s="136"/>
      <c r="F551" s="121"/>
      <c r="G551" s="70"/>
      <c r="H551" s="121"/>
      <c r="I551" s="121"/>
      <c r="J551" s="121"/>
      <c r="K551" s="257"/>
      <c r="L551" s="157"/>
      <c r="M551" s="157"/>
      <c r="N551" s="156"/>
    </row>
    <row r="552" spans="1:14" ht="12.75" customHeight="1">
      <c r="A552" s="251" t="s">
        <v>2010</v>
      </c>
      <c r="B552" s="251" t="s">
        <v>2807</v>
      </c>
      <c r="C552" s="147"/>
      <c r="D552" s="252">
        <v>0.126</v>
      </c>
      <c r="E552" s="136"/>
      <c r="F552" s="121">
        <f t="shared" si="65"/>
        <v>8145.4423050000005</v>
      </c>
      <c r="G552" s="70"/>
      <c r="H552" s="121">
        <f t="shared" si="68"/>
        <v>7919.7300000000005</v>
      </c>
      <c r="I552" s="121">
        <f>$F$2*D552</f>
        <v>8414.028</v>
      </c>
      <c r="J552" s="121">
        <f t="shared" si="64"/>
        <v>8145.4423050000005</v>
      </c>
      <c r="K552" s="256"/>
      <c r="L552" s="157"/>
      <c r="M552" s="157"/>
      <c r="N552" s="156"/>
    </row>
    <row r="553" spans="1:14" ht="12.75" customHeight="1">
      <c r="A553" s="251" t="s">
        <v>2012</v>
      </c>
      <c r="B553" s="251" t="s">
        <v>2808</v>
      </c>
      <c r="C553" s="147"/>
      <c r="D553" s="252">
        <v>0.045</v>
      </c>
      <c r="E553" s="136"/>
      <c r="F553" s="121">
        <f t="shared" si="65"/>
        <v>2909.0865375</v>
      </c>
      <c r="G553" s="70"/>
      <c r="H553" s="121">
        <f t="shared" si="68"/>
        <v>2828.475</v>
      </c>
      <c r="I553" s="121">
        <f>$F$2*D553</f>
        <v>3005.0099999999998</v>
      </c>
      <c r="J553" s="121">
        <f t="shared" si="64"/>
        <v>2909.0865375</v>
      </c>
      <c r="K553" s="258"/>
      <c r="L553" s="157"/>
      <c r="M553" s="157"/>
      <c r="N553" s="156"/>
    </row>
    <row r="554" spans="1:14" ht="12.75" customHeight="1">
      <c r="A554" s="251" t="s">
        <v>3219</v>
      </c>
      <c r="B554" s="251" t="s">
        <v>3220</v>
      </c>
      <c r="C554" s="147"/>
      <c r="D554" s="252">
        <v>0.076</v>
      </c>
      <c r="E554" s="136"/>
      <c r="F554" s="121"/>
      <c r="G554" s="70"/>
      <c r="H554" s="121"/>
      <c r="I554" s="121"/>
      <c r="J554" s="121"/>
      <c r="K554" s="257"/>
      <c r="L554" s="157"/>
      <c r="M554" s="157"/>
      <c r="N554" s="156"/>
    </row>
    <row r="555" spans="1:14" ht="12.75" customHeight="1">
      <c r="A555" s="251" t="s">
        <v>3221</v>
      </c>
      <c r="B555" s="251" t="s">
        <v>3222</v>
      </c>
      <c r="C555" s="147"/>
      <c r="D555" s="252">
        <v>0.03</v>
      </c>
      <c r="E555" s="136"/>
      <c r="F555" s="121"/>
      <c r="G555" s="70"/>
      <c r="H555" s="121"/>
      <c r="I555" s="121"/>
      <c r="J555" s="121"/>
      <c r="K555" s="257"/>
      <c r="L555" s="157"/>
      <c r="M555" s="157"/>
      <c r="N555" s="156"/>
    </row>
    <row r="556" spans="1:14" ht="12.75" customHeight="1">
      <c r="A556" s="251" t="s">
        <v>2014</v>
      </c>
      <c r="B556" s="251" t="s">
        <v>2015</v>
      </c>
      <c r="C556" s="147"/>
      <c r="D556" s="252">
        <v>0.069</v>
      </c>
      <c r="E556" s="136"/>
      <c r="F556" s="121">
        <f t="shared" si="65"/>
        <v>4460.599357500001</v>
      </c>
      <c r="G556" s="70"/>
      <c r="H556" s="121">
        <f t="shared" si="68"/>
        <v>4336.995000000001</v>
      </c>
      <c r="I556" s="121"/>
      <c r="J556" s="121">
        <f t="shared" si="64"/>
        <v>4460.599357500001</v>
      </c>
      <c r="K556" s="257"/>
      <c r="L556" s="157"/>
      <c r="M556" s="157"/>
      <c r="N556" s="156"/>
    </row>
    <row r="557" spans="1:14" ht="12.75" customHeight="1">
      <c r="A557" s="251" t="s">
        <v>2485</v>
      </c>
      <c r="B557" s="251" t="s">
        <v>3223</v>
      </c>
      <c r="C557" s="147"/>
      <c r="D557" s="252">
        <v>0.082</v>
      </c>
      <c r="E557" s="136"/>
      <c r="F557" s="121">
        <f t="shared" si="65"/>
        <v>5301.002135000001</v>
      </c>
      <c r="G557" s="70"/>
      <c r="H557" s="121">
        <f t="shared" si="68"/>
        <v>5154.110000000001</v>
      </c>
      <c r="I557" s="121"/>
      <c r="J557" s="121">
        <f t="shared" si="64"/>
        <v>5301.002135000001</v>
      </c>
      <c r="K557" s="257"/>
      <c r="L557" s="157"/>
      <c r="M557" s="157"/>
      <c r="N557" s="156"/>
    </row>
    <row r="558" spans="1:14" ht="12.75" customHeight="1">
      <c r="A558" s="251" t="s">
        <v>2018</v>
      </c>
      <c r="B558" s="251" t="s">
        <v>3224</v>
      </c>
      <c r="C558" s="147"/>
      <c r="D558" s="252">
        <v>0.034</v>
      </c>
      <c r="E558" s="136"/>
      <c r="F558" s="121"/>
      <c r="G558" s="70"/>
      <c r="H558" s="121"/>
      <c r="I558" s="121"/>
      <c r="J558" s="121"/>
      <c r="K558" s="257"/>
      <c r="L558" s="157"/>
      <c r="M558" s="157"/>
      <c r="N558" s="156"/>
    </row>
    <row r="559" spans="1:14" ht="12.75" customHeight="1">
      <c r="A559" s="251" t="s">
        <v>2020</v>
      </c>
      <c r="B559" s="251" t="s">
        <v>2021</v>
      </c>
      <c r="C559" s="147"/>
      <c r="D559" s="252">
        <v>0.053</v>
      </c>
      <c r="E559" s="136"/>
      <c r="F559" s="121">
        <f t="shared" si="65"/>
        <v>3426.2574775</v>
      </c>
      <c r="G559" s="70"/>
      <c r="H559" s="121">
        <f t="shared" si="68"/>
        <v>3331.315</v>
      </c>
      <c r="I559" s="121"/>
      <c r="J559" s="121">
        <f aca="true" t="shared" si="69" ref="J559:J605">$F$3*D559*$J$7</f>
        <v>3426.2574775</v>
      </c>
      <c r="K559" s="257"/>
      <c r="L559" s="157"/>
      <c r="M559" s="157"/>
      <c r="N559" s="156"/>
    </row>
    <row r="560" spans="1:14" ht="12.75" customHeight="1">
      <c r="A560" s="253" t="s">
        <v>2022</v>
      </c>
      <c r="B560" s="253" t="s">
        <v>3226</v>
      </c>
      <c r="C560" s="147"/>
      <c r="D560" s="252">
        <v>0.061</v>
      </c>
      <c r="E560" s="136"/>
      <c r="F560" s="121">
        <f t="shared" si="65"/>
        <v>3943.4284175</v>
      </c>
      <c r="G560" s="70"/>
      <c r="H560" s="121">
        <f aca="true" t="shared" si="70" ref="H560:H605">$F$3*D560</f>
        <v>3834.1549999999997</v>
      </c>
      <c r="I560" s="121"/>
      <c r="J560" s="121">
        <f t="shared" si="69"/>
        <v>3943.4284175</v>
      </c>
      <c r="K560" s="257"/>
      <c r="L560" s="157"/>
      <c r="M560" s="157"/>
      <c r="N560" s="156"/>
    </row>
    <row r="561" spans="1:14" ht="12.75" customHeight="1">
      <c r="A561" s="251" t="s">
        <v>2024</v>
      </c>
      <c r="B561" s="251" t="s">
        <v>3227</v>
      </c>
      <c r="C561" s="147"/>
      <c r="D561" s="252">
        <v>0.025</v>
      </c>
      <c r="E561" s="136"/>
      <c r="F561" s="121"/>
      <c r="G561" s="70"/>
      <c r="H561" s="121"/>
      <c r="I561" s="121"/>
      <c r="J561" s="121"/>
      <c r="K561" s="257"/>
      <c r="L561" s="157"/>
      <c r="M561" s="157"/>
      <c r="N561" s="156"/>
    </row>
    <row r="562" spans="1:14" ht="12.75" customHeight="1">
      <c r="A562" s="251" t="s">
        <v>2026</v>
      </c>
      <c r="B562" s="251" t="s">
        <v>2027</v>
      </c>
      <c r="C562" s="87"/>
      <c r="D562" s="252">
        <v>0.03</v>
      </c>
      <c r="E562" s="255"/>
      <c r="F562" s="121">
        <f t="shared" si="65"/>
        <v>1939.391025</v>
      </c>
      <c r="G562" s="70"/>
      <c r="H562" s="121">
        <f t="shared" si="70"/>
        <v>1885.6499999999999</v>
      </c>
      <c r="I562" s="121"/>
      <c r="J562" s="121">
        <f t="shared" si="69"/>
        <v>1939.391025</v>
      </c>
      <c r="K562" s="257"/>
      <c r="L562" s="157"/>
      <c r="M562" s="157"/>
      <c r="N562" s="156"/>
    </row>
    <row r="563" spans="1:14" ht="12.75" customHeight="1">
      <c r="A563" s="251" t="s">
        <v>2028</v>
      </c>
      <c r="B563" s="251" t="s">
        <v>2029</v>
      </c>
      <c r="C563" s="87"/>
      <c r="D563" s="252">
        <v>0.039</v>
      </c>
      <c r="E563" s="255"/>
      <c r="F563" s="121">
        <f t="shared" si="65"/>
        <v>2521.2083325</v>
      </c>
      <c r="G563" s="70"/>
      <c r="H563" s="121">
        <f t="shared" si="70"/>
        <v>2451.345</v>
      </c>
      <c r="I563" s="121"/>
      <c r="J563" s="121">
        <f t="shared" si="69"/>
        <v>2521.2083325</v>
      </c>
      <c r="K563" s="257"/>
      <c r="L563" s="157"/>
      <c r="M563" s="157"/>
      <c r="N563" s="156"/>
    </row>
    <row r="564" spans="1:14" ht="12.75" customHeight="1">
      <c r="A564" s="251" t="s">
        <v>2030</v>
      </c>
      <c r="B564" s="251" t="s">
        <v>2031</v>
      </c>
      <c r="C564" s="87"/>
      <c r="D564" s="252">
        <v>0.084</v>
      </c>
      <c r="E564" s="255"/>
      <c r="F564" s="121">
        <f t="shared" si="65"/>
        <v>5430.294870000001</v>
      </c>
      <c r="G564" s="70"/>
      <c r="H564" s="121">
        <f t="shared" si="70"/>
        <v>5279.820000000001</v>
      </c>
      <c r="I564" s="121"/>
      <c r="J564" s="121">
        <f t="shared" si="69"/>
        <v>5430.294870000001</v>
      </c>
      <c r="K564" s="257"/>
      <c r="L564" s="157"/>
      <c r="M564" s="157"/>
      <c r="N564" s="156"/>
    </row>
    <row r="565" spans="1:14" ht="12.75" customHeight="1">
      <c r="A565" s="251" t="s">
        <v>2032</v>
      </c>
      <c r="B565" s="251" t="s">
        <v>2033</v>
      </c>
      <c r="C565" s="87"/>
      <c r="D565" s="252">
        <v>0.254</v>
      </c>
      <c r="E565" s="255"/>
      <c r="F565" s="121">
        <f t="shared" si="65"/>
        <v>16420.177345</v>
      </c>
      <c r="G565" s="70"/>
      <c r="H565" s="121">
        <f t="shared" si="70"/>
        <v>15965.17</v>
      </c>
      <c r="I565" s="121">
        <f>$F$2*D565</f>
        <v>16961.612</v>
      </c>
      <c r="J565" s="121">
        <f t="shared" si="69"/>
        <v>16420.177345</v>
      </c>
      <c r="K565" s="256"/>
      <c r="L565" s="157"/>
      <c r="M565" s="157"/>
      <c r="N565" s="156"/>
    </row>
    <row r="566" spans="1:14" ht="12.75" customHeight="1">
      <c r="A566" s="251" t="s">
        <v>2034</v>
      </c>
      <c r="B566" s="251" t="s">
        <v>2035</v>
      </c>
      <c r="C566" s="87"/>
      <c r="D566" s="252">
        <v>0.059</v>
      </c>
      <c r="E566" s="157"/>
      <c r="F566" s="121">
        <f t="shared" si="65"/>
        <v>3814.1356825</v>
      </c>
      <c r="G566" s="70"/>
      <c r="H566" s="121">
        <f t="shared" si="70"/>
        <v>3708.4449999999997</v>
      </c>
      <c r="I566" s="121"/>
      <c r="J566" s="121">
        <f t="shared" si="69"/>
        <v>3814.1356825</v>
      </c>
      <c r="K566" s="257"/>
      <c r="L566" s="157"/>
      <c r="M566" s="157"/>
      <c r="N566" s="156"/>
    </row>
    <row r="567" spans="1:14" ht="12.75" customHeight="1">
      <c r="A567" s="251" t="s">
        <v>3595</v>
      </c>
      <c r="B567" s="251" t="s">
        <v>3596</v>
      </c>
      <c r="C567" s="87"/>
      <c r="D567" s="252">
        <v>0.081</v>
      </c>
      <c r="E567" s="157"/>
      <c r="F567" s="121">
        <f t="shared" si="65"/>
        <v>5236.3557675</v>
      </c>
      <c r="G567" s="70"/>
      <c r="H567" s="121">
        <f t="shared" si="70"/>
        <v>5091.255</v>
      </c>
      <c r="I567" s="121"/>
      <c r="J567" s="121">
        <f t="shared" si="69"/>
        <v>5236.3557675</v>
      </c>
      <c r="K567" s="257"/>
      <c r="L567" s="157"/>
      <c r="M567" s="157"/>
      <c r="N567" s="156"/>
    </row>
    <row r="568" spans="1:14" ht="12.75" customHeight="1">
      <c r="A568" s="251" t="s">
        <v>2038</v>
      </c>
      <c r="B568" s="251" t="s">
        <v>2039</v>
      </c>
      <c r="C568" s="87"/>
      <c r="D568" s="252">
        <v>0.045</v>
      </c>
      <c r="E568" s="157"/>
      <c r="F568" s="121">
        <f t="shared" si="65"/>
        <v>2909.0865375</v>
      </c>
      <c r="G568" s="70"/>
      <c r="H568" s="121">
        <f t="shared" si="70"/>
        <v>2828.475</v>
      </c>
      <c r="I568" s="121">
        <f>$F$2*D568</f>
        <v>3005.0099999999998</v>
      </c>
      <c r="J568" s="121">
        <f t="shared" si="69"/>
        <v>2909.0865375</v>
      </c>
      <c r="K568" s="258"/>
      <c r="L568" s="157"/>
      <c r="M568" s="157"/>
      <c r="N568" s="156"/>
    </row>
    <row r="569" spans="1:14" ht="12.75" customHeight="1">
      <c r="A569" s="251" t="s">
        <v>2040</v>
      </c>
      <c r="B569" s="251" t="s">
        <v>2041</v>
      </c>
      <c r="C569" s="87"/>
      <c r="D569" s="252">
        <v>0.043</v>
      </c>
      <c r="E569" s="157"/>
      <c r="F569" s="121">
        <f t="shared" si="65"/>
        <v>2779.7938025</v>
      </c>
      <c r="G569" s="70"/>
      <c r="H569" s="121">
        <f t="shared" si="70"/>
        <v>2702.765</v>
      </c>
      <c r="I569" s="121">
        <f>$F$2*D569</f>
        <v>2871.4539999999997</v>
      </c>
      <c r="J569" s="121">
        <f t="shared" si="69"/>
        <v>2779.7938025</v>
      </c>
      <c r="K569" s="258"/>
      <c r="L569" s="157"/>
      <c r="M569" s="157"/>
      <c r="N569" s="156"/>
    </row>
    <row r="570" spans="1:14" ht="12.75" customHeight="1">
      <c r="A570" s="251" t="s">
        <v>2042</v>
      </c>
      <c r="B570" s="251" t="s">
        <v>2043</v>
      </c>
      <c r="C570" s="87"/>
      <c r="D570" s="252">
        <v>0.351</v>
      </c>
      <c r="E570" s="157"/>
      <c r="F570" s="121">
        <f t="shared" si="65"/>
        <v>22690.874992499997</v>
      </c>
      <c r="G570" s="70"/>
      <c r="H570" s="121">
        <f t="shared" si="70"/>
        <v>22062.105</v>
      </c>
      <c r="I570" s="121">
        <f>$F$2*D570</f>
        <v>23439.077999999998</v>
      </c>
      <c r="J570" s="121">
        <f t="shared" si="69"/>
        <v>22690.874992499997</v>
      </c>
      <c r="K570" s="258"/>
      <c r="L570" s="157"/>
      <c r="M570" s="157"/>
      <c r="N570" s="156"/>
    </row>
    <row r="571" spans="1:14" ht="12.75" customHeight="1">
      <c r="A571" s="251" t="s">
        <v>2044</v>
      </c>
      <c r="B571" s="251" t="s">
        <v>2045</v>
      </c>
      <c r="C571" s="87"/>
      <c r="D571" s="252">
        <v>0.041</v>
      </c>
      <c r="E571" s="157"/>
      <c r="F571" s="121">
        <f t="shared" si="65"/>
        <v>2650.5010675000003</v>
      </c>
      <c r="G571" s="70"/>
      <c r="H571" s="121">
        <f t="shared" si="70"/>
        <v>2577.0550000000003</v>
      </c>
      <c r="I571" s="121">
        <f>$F$2*D571</f>
        <v>2737.898</v>
      </c>
      <c r="J571" s="121">
        <f t="shared" si="69"/>
        <v>2650.5010675000003</v>
      </c>
      <c r="K571" s="258"/>
      <c r="L571" s="157"/>
      <c r="M571" s="157"/>
      <c r="N571" s="156"/>
    </row>
    <row r="572" spans="1:14" ht="12.75" customHeight="1">
      <c r="A572" s="251" t="s">
        <v>2046</v>
      </c>
      <c r="B572" s="251" t="s">
        <v>2047</v>
      </c>
      <c r="C572" s="87"/>
      <c r="D572" s="252">
        <v>0.075</v>
      </c>
      <c r="E572" s="157"/>
      <c r="F572" s="121">
        <f t="shared" si="65"/>
        <v>4848.4775625</v>
      </c>
      <c r="G572" s="70"/>
      <c r="H572" s="121">
        <f t="shared" si="70"/>
        <v>4714.125</v>
      </c>
      <c r="I572" s="121">
        <f>$F$2*D572</f>
        <v>5008.349999999999</v>
      </c>
      <c r="J572" s="121">
        <f t="shared" si="69"/>
        <v>4848.4775625</v>
      </c>
      <c r="K572" s="258"/>
      <c r="L572" s="157"/>
      <c r="M572" s="157"/>
      <c r="N572" s="156"/>
    </row>
    <row r="573" spans="1:14" ht="12.75" customHeight="1">
      <c r="A573" s="251" t="s">
        <v>2048</v>
      </c>
      <c r="B573" s="251" t="s">
        <v>2049</v>
      </c>
      <c r="C573" s="87"/>
      <c r="D573" s="252">
        <v>0.081</v>
      </c>
      <c r="E573" s="157"/>
      <c r="F573" s="121">
        <f t="shared" si="65"/>
        <v>5236.3557675</v>
      </c>
      <c r="G573" s="70"/>
      <c r="H573" s="121">
        <f t="shared" si="70"/>
        <v>5091.255</v>
      </c>
      <c r="I573" s="121"/>
      <c r="J573" s="121">
        <f t="shared" si="69"/>
        <v>5236.3557675</v>
      </c>
      <c r="K573" s="257"/>
      <c r="L573" s="157"/>
      <c r="M573" s="157"/>
      <c r="N573" s="156"/>
    </row>
    <row r="574" spans="1:14" ht="12.75" customHeight="1">
      <c r="A574" s="251" t="s">
        <v>2050</v>
      </c>
      <c r="B574" s="251" t="s">
        <v>2051</v>
      </c>
      <c r="C574" s="87"/>
      <c r="D574" s="252">
        <v>0.046</v>
      </c>
      <c r="E574" s="157"/>
      <c r="F574" s="121">
        <f t="shared" si="65"/>
        <v>2973.732905</v>
      </c>
      <c r="G574" s="70"/>
      <c r="H574" s="121">
        <f t="shared" si="70"/>
        <v>2891.33</v>
      </c>
      <c r="I574" s="121"/>
      <c r="J574" s="121">
        <f t="shared" si="69"/>
        <v>2973.732905</v>
      </c>
      <c r="K574" s="257"/>
      <c r="L574" s="157"/>
      <c r="M574" s="157"/>
      <c r="N574" s="156"/>
    </row>
    <row r="575" spans="1:14" ht="12.75" customHeight="1">
      <c r="A575" s="251" t="s">
        <v>2052</v>
      </c>
      <c r="B575" s="251" t="s">
        <v>2053</v>
      </c>
      <c r="C575" s="87"/>
      <c r="D575" s="252">
        <v>0.089</v>
      </c>
      <c r="E575" s="157"/>
      <c r="F575" s="121">
        <f t="shared" si="65"/>
        <v>5753.526707499999</v>
      </c>
      <c r="G575" s="70"/>
      <c r="H575" s="121">
        <f t="shared" si="70"/>
        <v>5594.094999999999</v>
      </c>
      <c r="I575" s="121"/>
      <c r="J575" s="121">
        <f t="shared" si="69"/>
        <v>5753.526707499999</v>
      </c>
      <c r="K575" s="257"/>
      <c r="L575" s="157"/>
      <c r="M575" s="157"/>
      <c r="N575" s="156"/>
    </row>
    <row r="576" spans="1:14" ht="12.75" customHeight="1">
      <c r="A576" s="251" t="s">
        <v>2054</v>
      </c>
      <c r="B576" s="251" t="s">
        <v>2055</v>
      </c>
      <c r="C576" s="87"/>
      <c r="D576" s="252">
        <v>0.037</v>
      </c>
      <c r="E576" s="157"/>
      <c r="F576" s="121">
        <f t="shared" si="65"/>
        <v>2391.9155975</v>
      </c>
      <c r="G576" s="70"/>
      <c r="H576" s="121">
        <f t="shared" si="70"/>
        <v>2325.6349999999998</v>
      </c>
      <c r="I576" s="121"/>
      <c r="J576" s="121">
        <f t="shared" si="69"/>
        <v>2391.9155975</v>
      </c>
      <c r="K576" s="257"/>
      <c r="L576" s="157"/>
      <c r="M576" s="157"/>
      <c r="N576" s="156"/>
    </row>
    <row r="577" spans="1:14" ht="12.75" customHeight="1">
      <c r="A577" s="251" t="s">
        <v>2056</v>
      </c>
      <c r="B577" s="251" t="s">
        <v>2057</v>
      </c>
      <c r="C577" s="87"/>
      <c r="D577" s="252">
        <v>0.042</v>
      </c>
      <c r="E577" s="157"/>
      <c r="F577" s="121">
        <f t="shared" si="65"/>
        <v>2715.1474350000003</v>
      </c>
      <c r="G577" s="70"/>
      <c r="H577" s="121">
        <f t="shared" si="70"/>
        <v>2639.9100000000003</v>
      </c>
      <c r="I577" s="121"/>
      <c r="J577" s="121">
        <f t="shared" si="69"/>
        <v>2715.1474350000003</v>
      </c>
      <c r="K577" s="257"/>
      <c r="L577" s="157"/>
      <c r="M577" s="157"/>
      <c r="N577" s="156"/>
    </row>
    <row r="578" spans="1:14" ht="12.75" customHeight="1">
      <c r="A578" s="251" t="s">
        <v>2058</v>
      </c>
      <c r="B578" s="254" t="s">
        <v>3597</v>
      </c>
      <c r="C578" s="87"/>
      <c r="D578" s="252">
        <v>0.043</v>
      </c>
      <c r="E578" s="157"/>
      <c r="F578" s="121">
        <f t="shared" si="65"/>
        <v>2779.7938025</v>
      </c>
      <c r="G578" s="70"/>
      <c r="H578" s="121">
        <f t="shared" si="70"/>
        <v>2702.765</v>
      </c>
      <c r="I578" s="121"/>
      <c r="J578" s="121">
        <f t="shared" si="69"/>
        <v>2779.7938025</v>
      </c>
      <c r="K578" s="257"/>
      <c r="L578" s="157"/>
      <c r="M578" s="157"/>
      <c r="N578" s="156"/>
    </row>
    <row r="579" spans="1:14" ht="12.75" customHeight="1">
      <c r="A579" s="251" t="s">
        <v>2060</v>
      </c>
      <c r="B579" s="251" t="s">
        <v>2061</v>
      </c>
      <c r="C579" s="87"/>
      <c r="D579" s="252">
        <v>0.033</v>
      </c>
      <c r="E579" s="157"/>
      <c r="F579" s="121">
        <f t="shared" si="65"/>
        <v>2133.3301275</v>
      </c>
      <c r="G579" s="70"/>
      <c r="H579" s="121">
        <f t="shared" si="70"/>
        <v>2074.215</v>
      </c>
      <c r="I579" s="121"/>
      <c r="J579" s="121">
        <f t="shared" si="69"/>
        <v>2133.3301275</v>
      </c>
      <c r="K579" s="257"/>
      <c r="L579" s="157"/>
      <c r="M579" s="157"/>
      <c r="N579" s="156"/>
    </row>
    <row r="580" spans="1:14" ht="12.75" customHeight="1">
      <c r="A580" s="251" t="s">
        <v>2062</v>
      </c>
      <c r="B580" s="251" t="s">
        <v>2063</v>
      </c>
      <c r="C580" s="87"/>
      <c r="D580" s="252">
        <v>0.041</v>
      </c>
      <c r="E580" s="157"/>
      <c r="F580" s="121">
        <f t="shared" si="65"/>
        <v>2650.5010675000003</v>
      </c>
      <c r="G580" s="70"/>
      <c r="H580" s="121">
        <f t="shared" si="70"/>
        <v>2577.0550000000003</v>
      </c>
      <c r="I580" s="121"/>
      <c r="J580" s="121">
        <f t="shared" si="69"/>
        <v>2650.5010675000003</v>
      </c>
      <c r="K580" s="257"/>
      <c r="L580" s="157"/>
      <c r="M580" s="157"/>
      <c r="N580" s="156"/>
    </row>
    <row r="581" spans="1:14" ht="12.75" customHeight="1">
      <c r="A581" s="251" t="s">
        <v>2064</v>
      </c>
      <c r="B581" s="251" t="s">
        <v>2809</v>
      </c>
      <c r="C581" s="87"/>
      <c r="D581" s="252">
        <v>0.125</v>
      </c>
      <c r="E581" s="157"/>
      <c r="F581" s="121">
        <f t="shared" si="65"/>
        <v>8080.7959375</v>
      </c>
      <c r="G581" s="70"/>
      <c r="H581" s="121">
        <f t="shared" si="70"/>
        <v>7856.875</v>
      </c>
      <c r="I581" s="121"/>
      <c r="J581" s="121">
        <f t="shared" si="69"/>
        <v>8080.7959375</v>
      </c>
      <c r="K581" s="257"/>
      <c r="L581" s="157"/>
      <c r="M581" s="157"/>
      <c r="N581" s="156"/>
    </row>
    <row r="582" spans="1:14" ht="12.75" customHeight="1">
      <c r="A582" s="251" t="s">
        <v>2066</v>
      </c>
      <c r="B582" s="251" t="s">
        <v>2067</v>
      </c>
      <c r="C582" s="87"/>
      <c r="D582" s="252">
        <v>0.071</v>
      </c>
      <c r="E582" s="157"/>
      <c r="F582" s="121">
        <f t="shared" si="65"/>
        <v>4589.8920925</v>
      </c>
      <c r="G582" s="70"/>
      <c r="H582" s="121">
        <f t="shared" si="70"/>
        <v>4462.705</v>
      </c>
      <c r="I582" s="121">
        <f>$F$2*D582</f>
        <v>4741.237999999999</v>
      </c>
      <c r="J582" s="121">
        <f t="shared" si="69"/>
        <v>4589.8920925</v>
      </c>
      <c r="K582" s="258"/>
      <c r="L582" s="157"/>
      <c r="M582" s="157"/>
      <c r="N582" s="156"/>
    </row>
    <row r="583" spans="1:14" ht="12.75" customHeight="1">
      <c r="A583" s="251" t="s">
        <v>2068</v>
      </c>
      <c r="B583" s="251" t="s">
        <v>2069</v>
      </c>
      <c r="C583" s="87"/>
      <c r="D583" s="252">
        <v>0.044</v>
      </c>
      <c r="E583" s="157"/>
      <c r="F583" s="121">
        <f t="shared" si="65"/>
        <v>2844.44017</v>
      </c>
      <c r="G583" s="70"/>
      <c r="H583" s="121">
        <f t="shared" si="70"/>
        <v>2765.62</v>
      </c>
      <c r="I583" s="121"/>
      <c r="J583" s="121">
        <f t="shared" si="69"/>
        <v>2844.44017</v>
      </c>
      <c r="K583" s="257"/>
      <c r="L583" s="157"/>
      <c r="M583" s="157"/>
      <c r="N583" s="156"/>
    </row>
    <row r="584" spans="1:14" ht="12.75" customHeight="1">
      <c r="A584" s="251" t="s">
        <v>2070</v>
      </c>
      <c r="B584" s="251" t="s">
        <v>2071</v>
      </c>
      <c r="C584" s="87"/>
      <c r="D584" s="252">
        <v>0.019</v>
      </c>
      <c r="E584" s="157"/>
      <c r="F584" s="121">
        <f t="shared" si="65"/>
        <v>1228.2809825</v>
      </c>
      <c r="G584" s="70"/>
      <c r="H584" s="121">
        <f t="shared" si="70"/>
        <v>1194.245</v>
      </c>
      <c r="I584" s="121"/>
      <c r="J584" s="121">
        <f t="shared" si="69"/>
        <v>1228.2809825</v>
      </c>
      <c r="K584" s="257"/>
      <c r="L584" s="157"/>
      <c r="M584" s="157"/>
      <c r="N584" s="156"/>
    </row>
    <row r="585" spans="1:14" ht="12.75" customHeight="1">
      <c r="A585" s="251" t="s">
        <v>2072</v>
      </c>
      <c r="B585" s="251" t="s">
        <v>2073</v>
      </c>
      <c r="C585" s="87"/>
      <c r="D585" s="252">
        <v>0.13</v>
      </c>
      <c r="E585" s="157"/>
      <c r="F585" s="121">
        <f t="shared" si="65"/>
        <v>8404.027775</v>
      </c>
      <c r="G585" s="70"/>
      <c r="H585" s="121">
        <f t="shared" si="70"/>
        <v>8171.150000000001</v>
      </c>
      <c r="I585" s="121"/>
      <c r="J585" s="121">
        <f t="shared" si="69"/>
        <v>8404.027775</v>
      </c>
      <c r="K585" s="257"/>
      <c r="L585" s="157"/>
      <c r="M585" s="157"/>
      <c r="N585" s="156"/>
    </row>
    <row r="586" spans="1:14" ht="12.75" customHeight="1">
      <c r="A586" s="251" t="s">
        <v>2074</v>
      </c>
      <c r="B586" s="251" t="s">
        <v>2075</v>
      </c>
      <c r="C586" s="87"/>
      <c r="D586" s="252">
        <v>0.036</v>
      </c>
      <c r="E586" s="157"/>
      <c r="F586" s="121">
        <f t="shared" si="65"/>
        <v>2327.26923</v>
      </c>
      <c r="G586" s="70"/>
      <c r="H586" s="121">
        <f t="shared" si="70"/>
        <v>2262.7799999999997</v>
      </c>
      <c r="I586" s="121"/>
      <c r="J586" s="121">
        <f t="shared" si="69"/>
        <v>2327.26923</v>
      </c>
      <c r="K586" s="257"/>
      <c r="L586" s="157"/>
      <c r="M586" s="157"/>
      <c r="N586" s="156"/>
    </row>
    <row r="587" spans="1:14" ht="12.75" customHeight="1">
      <c r="A587" s="251" t="s">
        <v>2076</v>
      </c>
      <c r="B587" s="251" t="s">
        <v>2077</v>
      </c>
      <c r="C587" s="87"/>
      <c r="D587" s="252">
        <v>0.056</v>
      </c>
      <c r="E587" s="157"/>
      <c r="F587" s="121">
        <f t="shared" si="65"/>
        <v>3620.19658</v>
      </c>
      <c r="G587" s="70"/>
      <c r="H587" s="121">
        <f t="shared" si="70"/>
        <v>3519.88</v>
      </c>
      <c r="I587" s="121"/>
      <c r="J587" s="121">
        <f t="shared" si="69"/>
        <v>3620.19658</v>
      </c>
      <c r="K587" s="257"/>
      <c r="L587" s="157"/>
      <c r="M587" s="157"/>
      <c r="N587" s="156"/>
    </row>
    <row r="588" spans="1:14" ht="12.75" customHeight="1">
      <c r="A588" s="251" t="s">
        <v>2078</v>
      </c>
      <c r="B588" s="251" t="s">
        <v>2079</v>
      </c>
      <c r="C588" s="87"/>
      <c r="D588" s="252">
        <v>0.029</v>
      </c>
      <c r="E588" s="157"/>
      <c r="F588" s="121">
        <f t="shared" si="65"/>
        <v>1874.7446575000001</v>
      </c>
      <c r="G588" s="70"/>
      <c r="H588" s="121">
        <f t="shared" si="70"/>
        <v>1822.795</v>
      </c>
      <c r="I588" s="121"/>
      <c r="J588" s="121">
        <f t="shared" si="69"/>
        <v>1874.7446575000001</v>
      </c>
      <c r="K588" s="257"/>
      <c r="L588" s="157"/>
      <c r="M588" s="157"/>
      <c r="N588" s="156"/>
    </row>
    <row r="589" spans="1:14" ht="12.75" customHeight="1">
      <c r="A589" s="251" t="s">
        <v>2080</v>
      </c>
      <c r="B589" s="251" t="s">
        <v>2081</v>
      </c>
      <c r="C589" s="87"/>
      <c r="D589" s="252">
        <v>0.033</v>
      </c>
      <c r="E589" s="157"/>
      <c r="F589" s="121">
        <f aca="true" t="shared" si="71" ref="F589:F605">$F$3*D589*$F$7</f>
        <v>2133.3301275</v>
      </c>
      <c r="G589" s="70"/>
      <c r="H589" s="121">
        <f t="shared" si="70"/>
        <v>2074.215</v>
      </c>
      <c r="I589" s="121"/>
      <c r="J589" s="121">
        <f t="shared" si="69"/>
        <v>2133.3301275</v>
      </c>
      <c r="K589" s="257"/>
      <c r="L589" s="157"/>
      <c r="M589" s="157"/>
      <c r="N589" s="156"/>
    </row>
    <row r="590" spans="1:14" ht="12.75" customHeight="1">
      <c r="A590" s="251" t="s">
        <v>2082</v>
      </c>
      <c r="B590" s="251" t="s">
        <v>2083</v>
      </c>
      <c r="C590" s="87"/>
      <c r="D590" s="252">
        <v>0.064</v>
      </c>
      <c r="E590" s="157"/>
      <c r="F590" s="121">
        <f t="shared" si="71"/>
        <v>4137.36752</v>
      </c>
      <c r="G590" s="70"/>
      <c r="H590" s="121">
        <f t="shared" si="70"/>
        <v>4022.7200000000003</v>
      </c>
      <c r="I590" s="121"/>
      <c r="J590" s="121">
        <f t="shared" si="69"/>
        <v>4137.36752</v>
      </c>
      <c r="K590" s="257"/>
      <c r="L590" s="157"/>
      <c r="M590" s="157"/>
      <c r="N590" s="156"/>
    </row>
    <row r="591" spans="1:14" ht="12.75" customHeight="1">
      <c r="A591" s="251" t="s">
        <v>2086</v>
      </c>
      <c r="B591" s="251" t="s">
        <v>2087</v>
      </c>
      <c r="C591" s="87"/>
      <c r="D591" s="252">
        <v>0.084</v>
      </c>
      <c r="E591" s="157"/>
      <c r="F591" s="121">
        <f t="shared" si="71"/>
        <v>5430.294870000001</v>
      </c>
      <c r="G591" s="70"/>
      <c r="H591" s="121">
        <f t="shared" si="70"/>
        <v>5279.820000000001</v>
      </c>
      <c r="I591" s="121"/>
      <c r="J591" s="121">
        <f t="shared" si="69"/>
        <v>5430.294870000001</v>
      </c>
      <c r="K591" s="257"/>
      <c r="L591" s="157"/>
      <c r="M591" s="157"/>
      <c r="N591" s="156"/>
    </row>
    <row r="592" spans="1:14" ht="12.75" customHeight="1">
      <c r="A592" s="251" t="s">
        <v>2088</v>
      </c>
      <c r="B592" s="251" t="s">
        <v>2089</v>
      </c>
      <c r="C592" s="87"/>
      <c r="D592" s="252">
        <v>0.045</v>
      </c>
      <c r="E592" s="157"/>
      <c r="F592" s="121">
        <f t="shared" si="71"/>
        <v>2909.0865375</v>
      </c>
      <c r="G592" s="70"/>
      <c r="H592" s="121">
        <f t="shared" si="70"/>
        <v>2828.475</v>
      </c>
      <c r="I592" s="121"/>
      <c r="J592" s="121">
        <f t="shared" si="69"/>
        <v>2909.0865375</v>
      </c>
      <c r="K592" s="257"/>
      <c r="L592" s="157"/>
      <c r="M592" s="157"/>
      <c r="N592" s="156"/>
    </row>
    <row r="593" spans="1:14" ht="12.75" customHeight="1">
      <c r="A593" s="251" t="s">
        <v>2090</v>
      </c>
      <c r="B593" s="251" t="s">
        <v>2091</v>
      </c>
      <c r="C593" s="87"/>
      <c r="D593" s="252">
        <v>0.042</v>
      </c>
      <c r="E593" s="157"/>
      <c r="F593" s="121">
        <f t="shared" si="71"/>
        <v>2715.1474350000003</v>
      </c>
      <c r="G593" s="70"/>
      <c r="H593" s="121">
        <f t="shared" si="70"/>
        <v>2639.9100000000003</v>
      </c>
      <c r="I593" s="121"/>
      <c r="J593" s="121">
        <f t="shared" si="69"/>
        <v>2715.1474350000003</v>
      </c>
      <c r="K593" s="257"/>
      <c r="L593" s="157"/>
      <c r="M593" s="157"/>
      <c r="N593" s="156"/>
    </row>
    <row r="594" spans="1:14" ht="12.75" customHeight="1">
      <c r="A594" s="251" t="s">
        <v>2092</v>
      </c>
      <c r="B594" s="251" t="s">
        <v>2093</v>
      </c>
      <c r="C594" s="87"/>
      <c r="D594" s="252">
        <v>0.044</v>
      </c>
      <c r="E594" s="157"/>
      <c r="F594" s="121">
        <f t="shared" si="71"/>
        <v>2844.44017</v>
      </c>
      <c r="G594" s="70"/>
      <c r="H594" s="121">
        <f t="shared" si="70"/>
        <v>2765.62</v>
      </c>
      <c r="I594" s="121"/>
      <c r="J594" s="121">
        <f t="shared" si="69"/>
        <v>2844.44017</v>
      </c>
      <c r="K594" s="257"/>
      <c r="L594" s="157"/>
      <c r="M594" s="157"/>
      <c r="N594" s="156"/>
    </row>
    <row r="595" spans="1:14" ht="12.75" customHeight="1">
      <c r="A595" s="251" t="s">
        <v>2094</v>
      </c>
      <c r="B595" s="251" t="s">
        <v>2095</v>
      </c>
      <c r="C595" s="87"/>
      <c r="D595" s="252">
        <v>0.03</v>
      </c>
      <c r="E595" s="157"/>
      <c r="F595" s="121">
        <f t="shared" si="71"/>
        <v>1939.391025</v>
      </c>
      <c r="G595" s="70"/>
      <c r="H595" s="121">
        <f t="shared" si="70"/>
        <v>1885.6499999999999</v>
      </c>
      <c r="I595" s="121"/>
      <c r="J595" s="121">
        <f t="shared" si="69"/>
        <v>1939.391025</v>
      </c>
      <c r="K595" s="257"/>
      <c r="L595" s="157"/>
      <c r="M595" s="157"/>
      <c r="N595" s="156"/>
    </row>
    <row r="596" spans="1:14" ht="12.75" customHeight="1">
      <c r="A596" s="251" t="s">
        <v>2096</v>
      </c>
      <c r="B596" s="251" t="s">
        <v>2097</v>
      </c>
      <c r="C596" s="87"/>
      <c r="D596" s="252">
        <v>0.026</v>
      </c>
      <c r="E596" s="157"/>
      <c r="F596" s="121">
        <f t="shared" si="71"/>
        <v>1680.805555</v>
      </c>
      <c r="G596" s="70"/>
      <c r="H596" s="121">
        <f t="shared" si="70"/>
        <v>1634.23</v>
      </c>
      <c r="I596" s="121"/>
      <c r="J596" s="121">
        <f t="shared" si="69"/>
        <v>1680.805555</v>
      </c>
      <c r="K596" s="257"/>
      <c r="L596" s="157"/>
      <c r="M596" s="157"/>
      <c r="N596" s="156"/>
    </row>
    <row r="597" spans="1:14" ht="12.75" customHeight="1">
      <c r="A597" s="251" t="s">
        <v>2098</v>
      </c>
      <c r="B597" s="251" t="s">
        <v>2099</v>
      </c>
      <c r="C597" s="87"/>
      <c r="D597" s="252">
        <v>0.05</v>
      </c>
      <c r="E597" s="157"/>
      <c r="F597" s="121">
        <f t="shared" si="71"/>
        <v>3232.318375</v>
      </c>
      <c r="G597" s="70"/>
      <c r="H597" s="121">
        <f t="shared" si="70"/>
        <v>3142.75</v>
      </c>
      <c r="I597" s="121"/>
      <c r="J597" s="121">
        <f t="shared" si="69"/>
        <v>3232.318375</v>
      </c>
      <c r="K597" s="257"/>
      <c r="L597" s="157"/>
      <c r="M597" s="157"/>
      <c r="N597" s="156"/>
    </row>
    <row r="598" spans="1:14" ht="12.75" customHeight="1">
      <c r="A598" s="251" t="s">
        <v>2100</v>
      </c>
      <c r="B598" s="251" t="s">
        <v>2101</v>
      </c>
      <c r="C598" s="87"/>
      <c r="D598" s="252">
        <v>0.039</v>
      </c>
      <c r="E598" s="157"/>
      <c r="F598" s="121">
        <f t="shared" si="71"/>
        <v>2521.2083325</v>
      </c>
      <c r="G598" s="70"/>
      <c r="H598" s="121">
        <f t="shared" si="70"/>
        <v>2451.345</v>
      </c>
      <c r="I598" s="121"/>
      <c r="J598" s="121">
        <f t="shared" si="69"/>
        <v>2521.2083325</v>
      </c>
      <c r="K598" s="257"/>
      <c r="L598" s="157"/>
      <c r="M598" s="157"/>
      <c r="N598" s="156"/>
    </row>
    <row r="599" spans="1:14" ht="12.75" customHeight="1">
      <c r="A599" s="251" t="s">
        <v>2102</v>
      </c>
      <c r="B599" s="251" t="s">
        <v>2103</v>
      </c>
      <c r="C599" s="87"/>
      <c r="D599" s="252">
        <v>0.046</v>
      </c>
      <c r="E599" s="157"/>
      <c r="F599" s="121">
        <f t="shared" si="71"/>
        <v>2973.732905</v>
      </c>
      <c r="G599" s="70"/>
      <c r="H599" s="121">
        <f t="shared" si="70"/>
        <v>2891.33</v>
      </c>
      <c r="I599" s="121"/>
      <c r="J599" s="121">
        <f t="shared" si="69"/>
        <v>2973.732905</v>
      </c>
      <c r="K599" s="257"/>
      <c r="L599" s="157"/>
      <c r="M599" s="157"/>
      <c r="N599" s="156"/>
    </row>
    <row r="600" spans="1:14" ht="12.75" customHeight="1">
      <c r="A600" s="251" t="s">
        <v>2104</v>
      </c>
      <c r="B600" s="251" t="s">
        <v>2105</v>
      </c>
      <c r="C600" s="87"/>
      <c r="D600" s="252">
        <v>0.033</v>
      </c>
      <c r="E600" s="157"/>
      <c r="F600" s="121">
        <f t="shared" si="71"/>
        <v>2133.3301275</v>
      </c>
      <c r="G600" s="70"/>
      <c r="H600" s="121">
        <f t="shared" si="70"/>
        <v>2074.215</v>
      </c>
      <c r="I600" s="121"/>
      <c r="J600" s="121">
        <f t="shared" si="69"/>
        <v>2133.3301275</v>
      </c>
      <c r="K600" s="257"/>
      <c r="L600" s="157"/>
      <c r="M600" s="157"/>
      <c r="N600" s="156"/>
    </row>
    <row r="601" spans="1:14" ht="12.75" customHeight="1">
      <c r="A601" s="251" t="s">
        <v>2106</v>
      </c>
      <c r="B601" s="251" t="s">
        <v>2107</v>
      </c>
      <c r="C601" s="87"/>
      <c r="D601" s="252">
        <v>0.039</v>
      </c>
      <c r="E601" s="157"/>
      <c r="F601" s="121">
        <f t="shared" si="71"/>
        <v>2521.2083325</v>
      </c>
      <c r="G601" s="70"/>
      <c r="H601" s="121">
        <f t="shared" si="70"/>
        <v>2451.345</v>
      </c>
      <c r="I601" s="121"/>
      <c r="J601" s="121">
        <f t="shared" si="69"/>
        <v>2521.2083325</v>
      </c>
      <c r="K601" s="257"/>
      <c r="L601" s="157"/>
      <c r="M601" s="157"/>
      <c r="N601" s="156"/>
    </row>
    <row r="602" spans="1:14" ht="12.75" customHeight="1">
      <c r="A602" s="251" t="s">
        <v>2435</v>
      </c>
      <c r="B602" s="251" t="s">
        <v>2109</v>
      </c>
      <c r="C602" s="87"/>
      <c r="D602" s="252">
        <v>0.093</v>
      </c>
      <c r="E602" s="157"/>
      <c r="F602" s="121">
        <f t="shared" si="71"/>
        <v>6012.1121775</v>
      </c>
      <c r="G602" s="70"/>
      <c r="H602" s="121">
        <f t="shared" si="70"/>
        <v>5845.515</v>
      </c>
      <c r="I602" s="121">
        <f>$F$2*D602</f>
        <v>6210.354</v>
      </c>
      <c r="J602" s="121">
        <f t="shared" si="69"/>
        <v>6012.1121775</v>
      </c>
      <c r="K602" s="258"/>
      <c r="L602" s="157"/>
      <c r="M602" s="157"/>
      <c r="N602" s="156"/>
    </row>
    <row r="603" spans="1:14" ht="12.75" customHeight="1">
      <c r="A603" s="251" t="s">
        <v>2436</v>
      </c>
      <c r="B603" s="251" t="s">
        <v>2111</v>
      </c>
      <c r="C603" s="87"/>
      <c r="D603" s="252">
        <v>0.05</v>
      </c>
      <c r="E603" s="157"/>
      <c r="F603" s="121">
        <f t="shared" si="71"/>
        <v>3232.318375</v>
      </c>
      <c r="G603" s="70"/>
      <c r="H603" s="121">
        <f t="shared" si="70"/>
        <v>3142.75</v>
      </c>
      <c r="I603" s="121"/>
      <c r="J603" s="121">
        <f t="shared" si="69"/>
        <v>3232.318375</v>
      </c>
      <c r="K603" s="257"/>
      <c r="L603" s="157"/>
      <c r="M603" s="157"/>
      <c r="N603" s="156"/>
    </row>
    <row r="604" spans="1:14" ht="12.75" customHeight="1">
      <c r="A604" s="251" t="s">
        <v>2114</v>
      </c>
      <c r="B604" s="251" t="s">
        <v>2115</v>
      </c>
      <c r="C604" s="87"/>
      <c r="D604" s="252">
        <v>0.042</v>
      </c>
      <c r="E604" s="157"/>
      <c r="F604" s="121">
        <f t="shared" si="71"/>
        <v>2715.1474350000003</v>
      </c>
      <c r="G604" s="70"/>
      <c r="H604" s="121">
        <f t="shared" si="70"/>
        <v>2639.9100000000003</v>
      </c>
      <c r="I604" s="121"/>
      <c r="J604" s="121">
        <f t="shared" si="69"/>
        <v>2715.1474350000003</v>
      </c>
      <c r="K604" s="257"/>
      <c r="L604" s="157"/>
      <c r="M604" s="157"/>
      <c r="N604" s="156"/>
    </row>
    <row r="605" spans="1:14" ht="12.75" customHeight="1">
      <c r="A605" s="251" t="s">
        <v>3551</v>
      </c>
      <c r="B605" s="251" t="s">
        <v>1937</v>
      </c>
      <c r="C605" s="87"/>
      <c r="D605" s="252">
        <v>0.206</v>
      </c>
      <c r="E605" s="157"/>
      <c r="F605" s="121">
        <f t="shared" si="71"/>
        <v>13317.151704999998</v>
      </c>
      <c r="G605" s="70"/>
      <c r="H605" s="121">
        <f t="shared" si="70"/>
        <v>12948.13</v>
      </c>
      <c r="I605" s="121"/>
      <c r="J605" s="121">
        <f t="shared" si="69"/>
        <v>13317.151704999998</v>
      </c>
      <c r="K605" s="257"/>
      <c r="L605" s="157"/>
      <c r="M605" s="157"/>
      <c r="N605" s="156"/>
    </row>
    <row r="606" spans="1:14" ht="12.75" customHeight="1">
      <c r="A606" s="251" t="s">
        <v>2116</v>
      </c>
      <c r="B606" s="251" t="s">
        <v>3228</v>
      </c>
      <c r="C606" s="87"/>
      <c r="D606" s="252">
        <v>0.02</v>
      </c>
      <c r="E606" s="157"/>
      <c r="F606" s="121"/>
      <c r="G606" s="70"/>
      <c r="H606" s="121"/>
      <c r="I606" s="121"/>
      <c r="J606" s="121"/>
      <c r="K606" s="257"/>
      <c r="L606" s="157"/>
      <c r="M606" s="157"/>
      <c r="N606" s="156"/>
    </row>
    <row r="607" spans="1:14" ht="12.75" customHeight="1">
      <c r="A607" s="251" t="s">
        <v>2118</v>
      </c>
      <c r="B607" s="251" t="s">
        <v>2119</v>
      </c>
      <c r="C607" s="87"/>
      <c r="D607" s="252">
        <v>0.053</v>
      </c>
      <c r="E607" s="157"/>
      <c r="F607" s="125"/>
      <c r="G607" s="191"/>
      <c r="H607" s="125"/>
      <c r="I607" s="121"/>
      <c r="J607" s="125"/>
      <c r="K607" s="257"/>
      <c r="L607" s="157"/>
      <c r="M607" s="157"/>
      <c r="N607" s="156"/>
    </row>
    <row r="608" spans="1:14" ht="12.75" customHeight="1">
      <c r="A608" s="251" t="s">
        <v>2122</v>
      </c>
      <c r="B608" s="251" t="s">
        <v>2123</v>
      </c>
      <c r="C608" s="87"/>
      <c r="D608" s="252">
        <v>0.055</v>
      </c>
      <c r="E608" s="157"/>
      <c r="F608" s="125"/>
      <c r="G608" s="191"/>
      <c r="H608" s="125"/>
      <c r="I608" s="121"/>
      <c r="J608" s="125"/>
      <c r="K608" s="257"/>
      <c r="L608" s="157"/>
      <c r="M608" s="157"/>
      <c r="N608" s="156"/>
    </row>
    <row r="609" spans="1:14" ht="12.75" customHeight="1">
      <c r="A609" s="251" t="s">
        <v>2124</v>
      </c>
      <c r="B609" s="251" t="s">
        <v>2125</v>
      </c>
      <c r="C609" s="87"/>
      <c r="D609" s="252">
        <v>0.039</v>
      </c>
      <c r="E609" s="157"/>
      <c r="F609" s="125"/>
      <c r="G609" s="191"/>
      <c r="H609" s="125"/>
      <c r="I609" s="121"/>
      <c r="J609" s="125"/>
      <c r="K609" s="257"/>
      <c r="L609" s="157"/>
      <c r="M609" s="157"/>
      <c r="N609" s="156"/>
    </row>
    <row r="610" spans="1:14" ht="12.75" customHeight="1">
      <c r="A610" s="251" t="s">
        <v>2128</v>
      </c>
      <c r="B610" s="251" t="s">
        <v>2129</v>
      </c>
      <c r="C610" s="87"/>
      <c r="D610" s="252">
        <v>0.039</v>
      </c>
      <c r="E610" s="157"/>
      <c r="F610" s="125"/>
      <c r="G610" s="191"/>
      <c r="H610" s="125"/>
      <c r="I610" s="121"/>
      <c r="J610" s="125"/>
      <c r="K610" s="257"/>
      <c r="L610" s="157"/>
      <c r="M610" s="157"/>
      <c r="N610" s="156"/>
    </row>
    <row r="611" spans="1:14" ht="12.75" customHeight="1">
      <c r="A611" s="251" t="s">
        <v>2130</v>
      </c>
      <c r="B611" s="251" t="s">
        <v>2131</v>
      </c>
      <c r="C611" s="87"/>
      <c r="D611" s="252">
        <v>0.043</v>
      </c>
      <c r="E611" s="157"/>
      <c r="F611" s="125"/>
      <c r="G611" s="191"/>
      <c r="H611" s="125"/>
      <c r="I611" s="121"/>
      <c r="J611" s="125"/>
      <c r="K611" s="257"/>
      <c r="L611" s="157"/>
      <c r="M611" s="157"/>
      <c r="N611" s="156"/>
    </row>
    <row r="612" spans="1:14" ht="12.75" customHeight="1">
      <c r="A612" s="251" t="s">
        <v>2134</v>
      </c>
      <c r="B612" s="251" t="s">
        <v>2135</v>
      </c>
      <c r="C612" s="87"/>
      <c r="D612" s="252">
        <v>0.05</v>
      </c>
      <c r="E612" s="157"/>
      <c r="F612" s="125"/>
      <c r="G612" s="191"/>
      <c r="H612" s="125"/>
      <c r="I612" s="121"/>
      <c r="J612" s="125"/>
      <c r="K612" s="257"/>
      <c r="L612" s="157"/>
      <c r="M612" s="157"/>
      <c r="N612" s="156"/>
    </row>
    <row r="613" spans="1:14" ht="12.75" customHeight="1">
      <c r="A613" s="251" t="s">
        <v>2136</v>
      </c>
      <c r="B613" s="251" t="s">
        <v>2137</v>
      </c>
      <c r="C613" s="254"/>
      <c r="D613" s="252">
        <v>0.021</v>
      </c>
      <c r="E613" s="157"/>
      <c r="F613" s="125"/>
      <c r="G613" s="191"/>
      <c r="H613" s="125"/>
      <c r="I613" s="121"/>
      <c r="J613" s="125"/>
      <c r="K613" s="257"/>
      <c r="L613" s="157"/>
      <c r="M613" s="157"/>
      <c r="N613" s="156"/>
    </row>
    <row r="614" spans="1:14" ht="12.75" customHeight="1">
      <c r="A614" s="251" t="s">
        <v>2140</v>
      </c>
      <c r="B614" s="251" t="s">
        <v>2141</v>
      </c>
      <c r="C614" s="87"/>
      <c r="D614" s="252">
        <v>0.016</v>
      </c>
      <c r="E614" s="157"/>
      <c r="F614" s="125"/>
      <c r="G614" s="191"/>
      <c r="H614" s="125"/>
      <c r="I614" s="121"/>
      <c r="J614" s="125"/>
      <c r="K614" s="257"/>
      <c r="L614" s="157"/>
      <c r="M614" s="157"/>
      <c r="N614" s="156"/>
    </row>
    <row r="615" spans="1:14" ht="12.75" customHeight="1">
      <c r="A615" s="251" t="s">
        <v>2142</v>
      </c>
      <c r="B615" s="251" t="s">
        <v>2143</v>
      </c>
      <c r="C615" s="254"/>
      <c r="D615" s="252">
        <v>0.033</v>
      </c>
      <c r="E615" s="157"/>
      <c r="F615" s="125"/>
      <c r="G615" s="191"/>
      <c r="H615" s="125"/>
      <c r="I615" s="121"/>
      <c r="J615" s="125"/>
      <c r="K615" s="257"/>
      <c r="L615" s="157"/>
      <c r="M615" s="157"/>
      <c r="N615" s="156"/>
    </row>
    <row r="616" spans="1:14" ht="12.75" customHeight="1">
      <c r="A616" s="251" t="s">
        <v>2146</v>
      </c>
      <c r="B616" s="251" t="s">
        <v>2147</v>
      </c>
      <c r="C616" s="87"/>
      <c r="D616" s="252">
        <v>0.031</v>
      </c>
      <c r="E616" s="157"/>
      <c r="F616" s="125"/>
      <c r="G616" s="191"/>
      <c r="H616" s="125"/>
      <c r="I616" s="121"/>
      <c r="J616" s="125"/>
      <c r="K616" s="257"/>
      <c r="L616" s="157"/>
      <c r="M616" s="157"/>
      <c r="N616" s="156"/>
    </row>
    <row r="617" spans="1:14" ht="12.75" customHeight="1">
      <c r="A617" s="251" t="s">
        <v>2148</v>
      </c>
      <c r="B617" s="251" t="s">
        <v>2149</v>
      </c>
      <c r="C617" s="87"/>
      <c r="D617" s="252">
        <v>0.036</v>
      </c>
      <c r="E617" s="157"/>
      <c r="F617" s="125"/>
      <c r="G617" s="191"/>
      <c r="H617" s="125"/>
      <c r="I617" s="121"/>
      <c r="J617" s="125"/>
      <c r="K617" s="257"/>
      <c r="L617" s="157"/>
      <c r="M617" s="157"/>
      <c r="N617" s="156"/>
    </row>
    <row r="618" spans="1:14" ht="12.75" customHeight="1">
      <c r="A618" s="251" t="s">
        <v>2152</v>
      </c>
      <c r="B618" s="251" t="s">
        <v>2153</v>
      </c>
      <c r="C618" s="87"/>
      <c r="D618" s="252">
        <v>0.026</v>
      </c>
      <c r="E618" s="157"/>
      <c r="F618" s="125"/>
      <c r="G618" s="191"/>
      <c r="H618" s="125"/>
      <c r="I618" s="121"/>
      <c r="J618" s="125"/>
      <c r="K618" s="257"/>
      <c r="L618" s="157"/>
      <c r="M618" s="157"/>
      <c r="N618" s="156"/>
    </row>
    <row r="619" spans="1:14" ht="12.75" customHeight="1">
      <c r="A619" s="251" t="s">
        <v>2154</v>
      </c>
      <c r="B619" s="251" t="s">
        <v>2155</v>
      </c>
      <c r="C619" s="87"/>
      <c r="D619" s="252">
        <v>0.018</v>
      </c>
      <c r="E619" s="157"/>
      <c r="F619" s="125"/>
      <c r="G619" s="191"/>
      <c r="H619" s="125"/>
      <c r="I619" s="121"/>
      <c r="J619" s="125"/>
      <c r="K619" s="257"/>
      <c r="L619" s="157"/>
      <c r="M619" s="157"/>
      <c r="N619" s="156"/>
    </row>
    <row r="620" spans="1:14" ht="12.75" customHeight="1">
      <c r="A620" s="251" t="s">
        <v>2158</v>
      </c>
      <c r="B620" s="251" t="s">
        <v>2159</v>
      </c>
      <c r="C620" s="87"/>
      <c r="D620" s="252">
        <v>0.031</v>
      </c>
      <c r="E620" s="157"/>
      <c r="F620" s="125"/>
      <c r="G620" s="191"/>
      <c r="H620" s="125"/>
      <c r="I620" s="121"/>
      <c r="J620" s="125"/>
      <c r="K620" s="257"/>
      <c r="L620" s="157"/>
      <c r="M620" s="157"/>
      <c r="N620" s="156"/>
    </row>
    <row r="621" spans="1:14" ht="12.75" customHeight="1">
      <c r="A621" s="251" t="s">
        <v>2160</v>
      </c>
      <c r="B621" s="251" t="s">
        <v>2161</v>
      </c>
      <c r="C621" s="87"/>
      <c r="D621" s="252">
        <v>0.023</v>
      </c>
      <c r="E621" s="157"/>
      <c r="F621" s="125"/>
      <c r="G621" s="191"/>
      <c r="H621" s="125"/>
      <c r="I621" s="121"/>
      <c r="J621" s="125"/>
      <c r="K621" s="257"/>
      <c r="L621" s="157"/>
      <c r="M621" s="157"/>
      <c r="N621" s="156"/>
    </row>
    <row r="622" spans="1:14" ht="12.75" customHeight="1">
      <c r="A622" s="251" t="s">
        <v>2164</v>
      </c>
      <c r="B622" s="251" t="s">
        <v>2165</v>
      </c>
      <c r="C622" s="87"/>
      <c r="D622" s="252">
        <v>0.019</v>
      </c>
      <c r="E622" s="157"/>
      <c r="F622" s="125"/>
      <c r="G622" s="191"/>
      <c r="H622" s="125"/>
      <c r="I622" s="121"/>
      <c r="J622" s="125"/>
      <c r="K622" s="257"/>
      <c r="L622" s="157"/>
      <c r="M622" s="157"/>
      <c r="N622" s="156"/>
    </row>
    <row r="623" spans="1:14" ht="12.75" customHeight="1">
      <c r="A623" s="251" t="s">
        <v>2166</v>
      </c>
      <c r="B623" s="251" t="s">
        <v>2167</v>
      </c>
      <c r="C623" s="87"/>
      <c r="D623" s="252">
        <v>0.037</v>
      </c>
      <c r="E623" s="157"/>
      <c r="F623" s="125"/>
      <c r="G623" s="191"/>
      <c r="H623" s="125"/>
      <c r="I623" s="121"/>
      <c r="J623" s="125"/>
      <c r="K623" s="257"/>
      <c r="L623" s="157"/>
      <c r="M623" s="157"/>
      <c r="N623" s="156"/>
    </row>
    <row r="624" spans="1:14" ht="12.75" customHeight="1">
      <c r="A624" s="251" t="s">
        <v>2170</v>
      </c>
      <c r="B624" s="251" t="s">
        <v>2171</v>
      </c>
      <c r="C624" s="254"/>
      <c r="D624" s="252">
        <v>0.048</v>
      </c>
      <c r="E624" s="157"/>
      <c r="F624" s="125"/>
      <c r="G624" s="191"/>
      <c r="H624" s="125"/>
      <c r="I624" s="121"/>
      <c r="J624" s="125"/>
      <c r="K624" s="257"/>
      <c r="L624" s="157"/>
      <c r="M624" s="157"/>
      <c r="N624" s="156"/>
    </row>
    <row r="625" spans="1:14" ht="12.75" customHeight="1">
      <c r="A625" s="251" t="s">
        <v>310</v>
      </c>
      <c r="B625" s="251" t="s">
        <v>311</v>
      </c>
      <c r="C625" s="87"/>
      <c r="D625" s="252">
        <v>0.036</v>
      </c>
      <c r="E625" s="157"/>
      <c r="F625" s="125"/>
      <c r="G625" s="191"/>
      <c r="H625" s="125"/>
      <c r="I625" s="121"/>
      <c r="J625" s="125"/>
      <c r="K625" s="257"/>
      <c r="L625" s="157"/>
      <c r="M625" s="157"/>
      <c r="N625" s="156"/>
    </row>
    <row r="626" spans="1:14" ht="12.75" customHeight="1">
      <c r="A626" s="251" t="s">
        <v>2486</v>
      </c>
      <c r="B626" s="251" t="s">
        <v>2487</v>
      </c>
      <c r="C626" s="87"/>
      <c r="D626" s="252">
        <v>0.024</v>
      </c>
      <c r="E626" s="157"/>
      <c r="F626" s="125"/>
      <c r="G626" s="191"/>
      <c r="H626" s="125"/>
      <c r="I626" s="121"/>
      <c r="J626" s="125"/>
      <c r="K626" s="257"/>
      <c r="L626" s="157"/>
      <c r="M626" s="157"/>
      <c r="N626" s="156"/>
    </row>
    <row r="627" spans="1:14" ht="12.75" customHeight="1">
      <c r="A627" s="251" t="s">
        <v>312</v>
      </c>
      <c r="B627" s="251" t="s">
        <v>313</v>
      </c>
      <c r="C627" s="87"/>
      <c r="D627" s="252">
        <v>0.025</v>
      </c>
      <c r="E627" s="157"/>
      <c r="F627" s="125"/>
      <c r="G627" s="191"/>
      <c r="H627" s="125"/>
      <c r="I627" s="121"/>
      <c r="J627" s="125"/>
      <c r="K627" s="257"/>
      <c r="L627" s="157"/>
      <c r="M627" s="157"/>
      <c r="N627" s="156"/>
    </row>
    <row r="628" spans="1:14" ht="12.75" customHeight="1">
      <c r="A628" s="251" t="s">
        <v>2488</v>
      </c>
      <c r="B628" s="251" t="s">
        <v>2489</v>
      </c>
      <c r="C628" s="87"/>
      <c r="D628" s="252">
        <v>0.02</v>
      </c>
      <c r="E628" s="157"/>
      <c r="F628" s="125"/>
      <c r="G628" s="191"/>
      <c r="H628" s="125"/>
      <c r="I628" s="121"/>
      <c r="J628" s="125"/>
      <c r="K628" s="257"/>
      <c r="L628" s="157"/>
      <c r="M628" s="157"/>
      <c r="N628" s="156"/>
    </row>
    <row r="629" spans="1:14" ht="12.75" customHeight="1">
      <c r="A629" s="251" t="s">
        <v>2172</v>
      </c>
      <c r="B629" s="251" t="s">
        <v>2173</v>
      </c>
      <c r="C629" s="87"/>
      <c r="D629" s="252">
        <v>0.022</v>
      </c>
      <c r="E629" s="157"/>
      <c r="F629" s="125"/>
      <c r="G629" s="191"/>
      <c r="H629" s="125"/>
      <c r="I629" s="121"/>
      <c r="J629" s="125"/>
      <c r="K629" s="257"/>
      <c r="L629" s="157"/>
      <c r="M629" s="157"/>
      <c r="N629" s="156"/>
    </row>
    <row r="630" spans="1:14" ht="12.75" customHeight="1">
      <c r="A630" s="251" t="s">
        <v>2176</v>
      </c>
      <c r="B630" s="251" t="s">
        <v>2810</v>
      </c>
      <c r="C630" s="87"/>
      <c r="D630" s="252">
        <v>0.026</v>
      </c>
      <c r="E630" s="157"/>
      <c r="F630" s="125"/>
      <c r="G630" s="191"/>
      <c r="H630" s="125"/>
      <c r="I630" s="121"/>
      <c r="J630" s="125"/>
      <c r="K630" s="257"/>
      <c r="L630" s="157"/>
      <c r="M630" s="157"/>
      <c r="N630" s="156"/>
    </row>
    <row r="631" spans="1:14" ht="12.75" customHeight="1">
      <c r="A631" s="251" t="s">
        <v>314</v>
      </c>
      <c r="B631" s="251" t="s">
        <v>315</v>
      </c>
      <c r="C631" s="254"/>
      <c r="D631" s="252">
        <v>0.031</v>
      </c>
      <c r="E631" s="157"/>
      <c r="F631" s="125"/>
      <c r="G631" s="191"/>
      <c r="H631" s="125"/>
      <c r="I631" s="121"/>
      <c r="J631" s="125"/>
      <c r="K631" s="257"/>
      <c r="L631" s="157"/>
      <c r="M631" s="157"/>
      <c r="N631" s="156"/>
    </row>
    <row r="632" spans="1:14" ht="12.75" customHeight="1">
      <c r="A632" s="251" t="s">
        <v>316</v>
      </c>
      <c r="B632" s="251" t="s">
        <v>317</v>
      </c>
      <c r="C632" s="87"/>
      <c r="D632" s="252">
        <v>0.056</v>
      </c>
      <c r="E632" s="157"/>
      <c r="F632" s="121">
        <f>$F$3*D632*$F$7</f>
        <v>3620.19658</v>
      </c>
      <c r="G632" s="70"/>
      <c r="H632" s="121">
        <f>$F$3*D632</f>
        <v>3519.88</v>
      </c>
      <c r="I632" s="121"/>
      <c r="J632" s="121">
        <f>$F$3*D632*$J$7</f>
        <v>3620.19658</v>
      </c>
      <c r="K632" s="257"/>
      <c r="L632" s="157"/>
      <c r="M632" s="157"/>
      <c r="N632" s="156"/>
    </row>
    <row r="633" spans="1:14" ht="12.75" customHeight="1">
      <c r="A633" s="251" t="s">
        <v>2178</v>
      </c>
      <c r="B633" s="251" t="s">
        <v>2179</v>
      </c>
      <c r="C633" s="254"/>
      <c r="D633" s="252">
        <v>0</v>
      </c>
      <c r="E633" s="139"/>
      <c r="F633" s="121"/>
      <c r="G633" s="70"/>
      <c r="H633" s="121"/>
      <c r="I633" s="121"/>
      <c r="J633" s="125"/>
      <c r="K633" s="257"/>
      <c r="L633" s="157"/>
      <c r="M633" s="157"/>
      <c r="N633" s="156"/>
    </row>
    <row r="634" spans="1:14" ht="12.75" customHeight="1">
      <c r="A634" s="251" t="s">
        <v>318</v>
      </c>
      <c r="B634" s="251" t="s">
        <v>205</v>
      </c>
      <c r="C634" s="254"/>
      <c r="D634" s="252">
        <v>0.161</v>
      </c>
      <c r="E634" s="139"/>
      <c r="F634" s="121">
        <f>$F$3*D634*$F$7</f>
        <v>10408.0651675</v>
      </c>
      <c r="G634" s="70"/>
      <c r="H634" s="121">
        <f>$F$3*D634</f>
        <v>10119.655</v>
      </c>
      <c r="I634" s="121">
        <f>$F$2*D634</f>
        <v>10751.258</v>
      </c>
      <c r="J634" s="121">
        <f>$F$3*D634*$J$7</f>
        <v>10408.0651675</v>
      </c>
      <c r="K634" s="256"/>
      <c r="L634" s="157"/>
      <c r="M634" s="157"/>
      <c r="N634" s="157"/>
    </row>
    <row r="635" spans="1:14" ht="12.75" customHeight="1">
      <c r="A635" s="251" t="s">
        <v>319</v>
      </c>
      <c r="B635" s="251" t="s">
        <v>206</v>
      </c>
      <c r="C635" s="157"/>
      <c r="D635" s="252">
        <v>0.166</v>
      </c>
      <c r="E635" s="139"/>
      <c r="F635" s="121">
        <f>$F$3*D635*$F$7</f>
        <v>10731.297005</v>
      </c>
      <c r="G635" s="70"/>
      <c r="H635" s="121">
        <f>$F$3*D635</f>
        <v>10433.93</v>
      </c>
      <c r="I635" s="121">
        <f>$F$2*D635</f>
        <v>11085.148000000001</v>
      </c>
      <c r="J635" s="121">
        <f>$F$3*D635*$J$7</f>
        <v>10731.297005</v>
      </c>
      <c r="K635" s="256"/>
      <c r="L635" s="157"/>
      <c r="M635" s="157"/>
      <c r="N635" s="157"/>
    </row>
    <row r="636" spans="1:14" ht="12.75" customHeight="1">
      <c r="A636" s="251" t="s">
        <v>2739</v>
      </c>
      <c r="B636" s="251" t="s">
        <v>3598</v>
      </c>
      <c r="C636" s="157"/>
      <c r="D636" s="252">
        <v>0</v>
      </c>
      <c r="E636" s="139"/>
      <c r="F636" s="121"/>
      <c r="G636" s="157"/>
      <c r="H636" s="157"/>
      <c r="I636" s="157"/>
      <c r="J636" s="125"/>
      <c r="K636" s="257"/>
      <c r="L636" s="157"/>
      <c r="M636" s="157"/>
      <c r="N636" s="157"/>
    </row>
    <row r="637" spans="1:14" ht="12.75" customHeight="1">
      <c r="A637" s="251" t="s">
        <v>320</v>
      </c>
      <c r="B637" s="251" t="s">
        <v>2658</v>
      </c>
      <c r="C637" s="157"/>
      <c r="D637" s="252">
        <v>0</v>
      </c>
      <c r="E637" s="139"/>
      <c r="F637" s="125"/>
      <c r="G637" s="139"/>
      <c r="H637" s="139"/>
      <c r="I637" s="157"/>
      <c r="J637" s="125"/>
      <c r="K637" s="257"/>
      <c r="L637" s="157"/>
      <c r="M637" s="157"/>
      <c r="N637" s="157"/>
    </row>
    <row r="638" spans="1:14" ht="12.75" customHeight="1">
      <c r="A638" s="251" t="s">
        <v>322</v>
      </c>
      <c r="B638" s="251" t="s">
        <v>3600</v>
      </c>
      <c r="C638" s="157"/>
      <c r="D638" s="252">
        <v>0</v>
      </c>
      <c r="E638" s="139"/>
      <c r="F638" s="125"/>
      <c r="G638" s="139"/>
      <c r="H638" s="139"/>
      <c r="I638" s="157"/>
      <c r="J638" s="125"/>
      <c r="K638" s="257"/>
      <c r="L638" s="157"/>
      <c r="M638" s="157"/>
      <c r="N638" s="157"/>
    </row>
    <row r="639" spans="1:14" ht="12.75" customHeight="1">
      <c r="A639" s="253" t="s">
        <v>326</v>
      </c>
      <c r="B639" s="253" t="s">
        <v>2869</v>
      </c>
      <c r="C639" s="157"/>
      <c r="D639" s="252">
        <v>0</v>
      </c>
      <c r="E639" s="139"/>
      <c r="F639" s="125"/>
      <c r="G639" s="139"/>
      <c r="H639" s="139"/>
      <c r="I639" s="157"/>
      <c r="J639" s="125"/>
      <c r="K639" s="257"/>
      <c r="L639" s="157"/>
      <c r="M639" s="157"/>
      <c r="N639" s="157"/>
    </row>
    <row r="640" spans="1:14" ht="12.75" customHeight="1">
      <c r="A640" s="251" t="s">
        <v>330</v>
      </c>
      <c r="B640" s="251" t="s">
        <v>2811</v>
      </c>
      <c r="C640" s="157"/>
      <c r="D640" s="252">
        <v>0</v>
      </c>
      <c r="E640" s="139"/>
      <c r="F640" s="125"/>
      <c r="G640" s="139"/>
      <c r="H640" s="139"/>
      <c r="I640" s="157"/>
      <c r="J640" s="125"/>
      <c r="K640" s="257"/>
      <c r="L640" s="157"/>
      <c r="M640" s="157"/>
      <c r="N640" s="157"/>
    </row>
    <row r="641" spans="1:14" ht="12.75" customHeight="1">
      <c r="A641" s="251" t="s">
        <v>332</v>
      </c>
      <c r="B641" s="251" t="s">
        <v>2812</v>
      </c>
      <c r="C641" s="157"/>
      <c r="D641" s="252">
        <v>0</v>
      </c>
      <c r="E641" s="139"/>
      <c r="F641" s="125"/>
      <c r="G641" s="139"/>
      <c r="H641" s="139"/>
      <c r="I641" s="157"/>
      <c r="J641" s="125"/>
      <c r="K641" s="257"/>
      <c r="L641" s="157"/>
      <c r="M641" s="157"/>
      <c r="N641" s="157"/>
    </row>
    <row r="642" spans="1:14" ht="12.75" customHeight="1">
      <c r="A642" s="251" t="s">
        <v>334</v>
      </c>
      <c r="B642" s="251" t="s">
        <v>335</v>
      </c>
      <c r="C642" s="157"/>
      <c r="D642" s="252">
        <v>0</v>
      </c>
      <c r="E642" s="139"/>
      <c r="F642" s="125"/>
      <c r="G642" s="139"/>
      <c r="H642" s="139"/>
      <c r="I642" s="157"/>
      <c r="J642" s="125"/>
      <c r="K642" s="257"/>
      <c r="L642" s="157"/>
      <c r="M642" s="157"/>
      <c r="N642" s="157"/>
    </row>
    <row r="643" spans="1:14" ht="12.75" customHeight="1">
      <c r="A643" s="251" t="s">
        <v>336</v>
      </c>
      <c r="B643" s="251" t="s">
        <v>337</v>
      </c>
      <c r="C643" s="157"/>
      <c r="D643" s="252">
        <v>0</v>
      </c>
      <c r="E643" s="139"/>
      <c r="F643" s="125"/>
      <c r="G643" s="139"/>
      <c r="H643" s="139"/>
      <c r="I643" s="157"/>
      <c r="J643" s="125"/>
      <c r="K643" s="257"/>
      <c r="L643" s="157"/>
      <c r="M643" s="157"/>
      <c r="N643" s="157"/>
    </row>
    <row r="644" spans="1:14" ht="12.75" customHeight="1">
      <c r="A644" s="251" t="s">
        <v>338</v>
      </c>
      <c r="B644" s="251" t="s">
        <v>3552</v>
      </c>
      <c r="C644" s="157"/>
      <c r="D644" s="252">
        <v>0</v>
      </c>
      <c r="E644" s="139"/>
      <c r="F644" s="125"/>
      <c r="G644" s="139"/>
      <c r="H644" s="139"/>
      <c r="I644" s="157"/>
      <c r="J644" s="125"/>
      <c r="K644" s="257"/>
      <c r="L644" s="157"/>
      <c r="M644" s="157"/>
      <c r="N644" s="157"/>
    </row>
    <row r="645" spans="1:14" ht="12.75" customHeight="1">
      <c r="A645" s="251" t="s">
        <v>340</v>
      </c>
      <c r="B645" s="251" t="s">
        <v>341</v>
      </c>
      <c r="C645" s="157"/>
      <c r="D645" s="252">
        <v>0</v>
      </c>
      <c r="E645" s="139"/>
      <c r="F645" s="125"/>
      <c r="G645" s="139"/>
      <c r="H645" s="139"/>
      <c r="I645" s="157"/>
      <c r="J645" s="125"/>
      <c r="K645" s="257"/>
      <c r="L645" s="157"/>
      <c r="M645" s="157"/>
      <c r="N645" s="157"/>
    </row>
    <row r="646" spans="1:14" ht="12.75" customHeight="1">
      <c r="A646" s="251" t="s">
        <v>2659</v>
      </c>
      <c r="B646" s="251" t="s">
        <v>2660</v>
      </c>
      <c r="C646" s="157"/>
      <c r="D646" s="252">
        <v>0</v>
      </c>
      <c r="E646" s="139"/>
      <c r="F646" s="125"/>
      <c r="G646" s="139"/>
      <c r="H646" s="139"/>
      <c r="I646" s="157"/>
      <c r="J646" s="125"/>
      <c r="K646" s="257"/>
      <c r="L646" s="157"/>
      <c r="M646" s="157"/>
      <c r="N646" s="157"/>
    </row>
    <row r="647" spans="1:14" ht="12.75" customHeight="1">
      <c r="A647" s="254" t="s">
        <v>2661</v>
      </c>
      <c r="B647" s="254" t="s">
        <v>3601</v>
      </c>
      <c r="C647" s="157"/>
      <c r="D647" s="252">
        <v>0</v>
      </c>
      <c r="E647" s="139"/>
      <c r="F647" s="125"/>
      <c r="G647" s="139"/>
      <c r="H647" s="139"/>
      <c r="I647" s="157"/>
      <c r="J647" s="125"/>
      <c r="K647" s="257"/>
      <c r="L647" s="157"/>
      <c r="M647" s="157"/>
      <c r="N647" s="157"/>
    </row>
    <row r="648" spans="1:14" ht="12.75" customHeight="1">
      <c r="A648" s="254" t="s">
        <v>3231</v>
      </c>
      <c r="B648" s="254" t="s">
        <v>3602</v>
      </c>
      <c r="C648" s="157"/>
      <c r="D648" s="252">
        <v>0</v>
      </c>
      <c r="E648" s="139"/>
      <c r="F648" s="125"/>
      <c r="G648" s="139"/>
      <c r="H648" s="139"/>
      <c r="I648" s="157"/>
      <c r="J648" s="125"/>
      <c r="K648" s="257"/>
      <c r="L648" s="157"/>
      <c r="M648" s="157"/>
      <c r="N648" s="156"/>
    </row>
    <row r="649" ht="12.75" customHeight="1">
      <c r="K649" s="87"/>
    </row>
    <row r="650" ht="12.75" customHeight="1">
      <c r="K650" s="87"/>
    </row>
    <row r="651" ht="12.75" customHeight="1">
      <c r="K651" s="87"/>
    </row>
    <row r="652" ht="12.75" customHeight="1">
      <c r="K652" s="87"/>
    </row>
    <row r="653" ht="12.75" customHeight="1">
      <c r="K653" s="87"/>
    </row>
    <row r="654" ht="12.75" customHeight="1">
      <c r="K654" s="87"/>
    </row>
    <row r="655" ht="12.75" customHeight="1">
      <c r="K655" s="87"/>
    </row>
    <row r="656" ht="12.75" customHeight="1">
      <c r="K656" s="87"/>
    </row>
    <row r="657" ht="12.75" customHeight="1">
      <c r="K657" s="87"/>
    </row>
    <row r="658" ht="12.75" customHeight="1">
      <c r="K658" s="87"/>
    </row>
    <row r="659" ht="12.75" customHeight="1">
      <c r="K659" s="87"/>
    </row>
    <row r="660" ht="12.75" customHeight="1">
      <c r="K660" s="87"/>
    </row>
    <row r="661" ht="12.75" customHeight="1">
      <c r="K661" s="87"/>
    </row>
    <row r="662" ht="12.75" customHeight="1">
      <c r="K662" s="87"/>
    </row>
    <row r="663" ht="12.75" customHeight="1">
      <c r="K663" s="87"/>
    </row>
    <row r="664" ht="12.75" customHeight="1">
      <c r="K664" s="87"/>
    </row>
    <row r="665" ht="12.75" customHeight="1">
      <c r="K665" s="87"/>
    </row>
    <row r="666" ht="12.75" customHeight="1">
      <c r="K666" s="87"/>
    </row>
    <row r="667" ht="12.75" customHeight="1">
      <c r="K667" s="87"/>
    </row>
    <row r="668" ht="12.75" customHeight="1">
      <c r="K668" s="87"/>
    </row>
    <row r="669" ht="12.75" customHeight="1">
      <c r="K669" s="87"/>
    </row>
    <row r="670" ht="12.75" customHeight="1">
      <c r="K670" s="87"/>
    </row>
    <row r="671" ht="12.75" customHeight="1">
      <c r="K671" s="87"/>
    </row>
    <row r="672" ht="12.75" customHeight="1">
      <c r="K672" s="87"/>
    </row>
    <row r="673" ht="12.75" customHeight="1">
      <c r="K673" s="87"/>
    </row>
    <row r="674" ht="12.75" customHeight="1">
      <c r="K674" s="87"/>
    </row>
    <row r="675" ht="12.75" customHeight="1">
      <c r="K675" s="87"/>
    </row>
    <row r="676" ht="12.75" customHeight="1">
      <c r="K676" s="87"/>
    </row>
    <row r="677" ht="12.75" customHeight="1">
      <c r="K677" s="87"/>
    </row>
    <row r="678" ht="12.75" customHeight="1">
      <c r="K678" s="87"/>
    </row>
    <row r="679" ht="12.75" customHeight="1">
      <c r="K679" s="87"/>
    </row>
    <row r="680" ht="12.75" customHeight="1">
      <c r="K680" s="87"/>
    </row>
  </sheetData>
  <sheetProtection/>
  <mergeCells count="1">
    <mergeCell ref="H8:J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1" r:id="rId1"/>
  <headerFooter>
    <oddHeader xml:space="preserve">&amp;C&amp;"Arial,Fet"&amp;12Priser enligt NordDRG-O 
Hallands Sjukhus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Tallmer</dc:creator>
  <cp:keywords/>
  <dc:description/>
  <cp:lastModifiedBy>Pettersson Britt-Inger RGS</cp:lastModifiedBy>
  <cp:lastPrinted>2021-02-01T12:50:41Z</cp:lastPrinted>
  <dcterms:created xsi:type="dcterms:W3CDTF">2000-12-06T10:51:05Z</dcterms:created>
  <dcterms:modified xsi:type="dcterms:W3CDTF">2021-02-01T12:55:12Z</dcterms:modified>
  <cp:category/>
  <cp:version/>
  <cp:contentType/>
  <cp:contentStatus/>
</cp:coreProperties>
</file>